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571"/>
  <workbookPr/>
  <mc:AlternateContent xmlns:mc="http://schemas.openxmlformats.org/markup-compatibility/2006">
    <mc:Choice Requires="x15">
      <x15ac:absPath xmlns:x15ac="http://schemas.microsoft.com/office/spreadsheetml/2010/11/ac" url="\\ARCHICUM\Munka\Tiszabercel\Tiszabercel konyha 2016\"/>
    </mc:Choice>
  </mc:AlternateContent>
  <bookViews>
    <workbookView xWindow="0" yWindow="0" windowWidth="16380" windowHeight="8190" tabRatio="990" firstSheet="1" activeTab="1"/>
  </bookViews>
  <sheets>
    <sheet name="Záradék" sheetId="1" r:id="rId1"/>
    <sheet name="Összesítő" sheetId="2" r:id="rId2"/>
    <sheet name="Bontás, építőanyagok újrahaszno" sheetId="3" r:id="rId3"/>
    <sheet name="Ácsmunka" sheetId="4" r:id="rId4"/>
    <sheet name="Vakolás és rabicolás" sheetId="5" r:id="rId5"/>
    <sheet name="Aljzatkészítés, hideg- és meleg" sheetId="14" r:id="rId6"/>
    <sheet name="Tetőfedés" sheetId="6" r:id="rId7"/>
    <sheet name="Bádogozás" sheetId="7" r:id="rId8"/>
    <sheet name="Fa- és műanyag szerkezet elhely" sheetId="8" r:id="rId9"/>
    <sheet name="Felületképzés" sheetId="9" r:id="rId10"/>
    <sheet name="Szigetelés" sheetId="10" r:id="rId11"/>
    <sheet name="Elektromosenergia-ellátás, vill" sheetId="11" r:id="rId12"/>
    <sheet name="Épületgépészeti csővezeték szer" sheetId="15" r:id="rId13"/>
  </sheets>
  <calcPr calcId="171027"/>
</workbook>
</file>

<file path=xl/calcChain.xml><?xml version="1.0" encoding="utf-8"?>
<calcChain xmlns="http://schemas.openxmlformats.org/spreadsheetml/2006/main">
  <c r="C13" i="2" l="1"/>
  <c r="B13" i="2"/>
  <c r="C12" i="2"/>
  <c r="B12" i="2"/>
  <c r="I2" i="15"/>
  <c r="I3" i="15" s="1"/>
  <c r="H2" i="15"/>
  <c r="H3" i="15" s="1"/>
  <c r="I3" i="11" l="1"/>
  <c r="H3" i="11"/>
  <c r="I4" i="14" l="1"/>
  <c r="H4" i="14"/>
  <c r="I3" i="14"/>
  <c r="H3" i="14"/>
  <c r="I2" i="14"/>
  <c r="H2" i="14"/>
  <c r="D2" i="8"/>
  <c r="H2" i="8" s="1"/>
  <c r="I3" i="3"/>
  <c r="H3" i="3"/>
  <c r="H2" i="4"/>
  <c r="I2" i="4"/>
  <c r="H4" i="4"/>
  <c r="I4" i="4"/>
  <c r="H5" i="4"/>
  <c r="I5" i="4"/>
  <c r="H6" i="4"/>
  <c r="I6" i="4"/>
  <c r="H7" i="4"/>
  <c r="I7" i="4"/>
  <c r="H8" i="4"/>
  <c r="I8" i="4"/>
  <c r="H9" i="4"/>
  <c r="I9" i="4"/>
  <c r="H10" i="4"/>
  <c r="I10" i="4"/>
  <c r="H11" i="4"/>
  <c r="I11" i="4"/>
  <c r="H2" i="7"/>
  <c r="I2" i="7"/>
  <c r="H4" i="7"/>
  <c r="I4" i="7"/>
  <c r="H5" i="7"/>
  <c r="I5" i="7"/>
  <c r="H6" i="7"/>
  <c r="I6" i="7"/>
  <c r="H7" i="7"/>
  <c r="I7" i="7"/>
  <c r="H8" i="7"/>
  <c r="I8" i="7"/>
  <c r="H9" i="7"/>
  <c r="I9" i="7"/>
  <c r="H10" i="7"/>
  <c r="I10" i="7"/>
  <c r="I11" i="7" s="1"/>
  <c r="C7" i="2" s="1"/>
  <c r="H2" i="3"/>
  <c r="I2" i="3"/>
  <c r="I5" i="3" s="1"/>
  <c r="C2" i="2" s="1"/>
  <c r="H4" i="3"/>
  <c r="I4" i="3"/>
  <c r="H2" i="11"/>
  <c r="I2" i="11"/>
  <c r="I6" i="11" s="1"/>
  <c r="C11" i="2" s="1"/>
  <c r="H4" i="11"/>
  <c r="I4" i="11"/>
  <c r="H5" i="11"/>
  <c r="I5" i="11"/>
  <c r="H3" i="8"/>
  <c r="I3" i="8"/>
  <c r="H4" i="8"/>
  <c r="I4" i="8"/>
  <c r="H5" i="8"/>
  <c r="I5" i="8"/>
  <c r="H6" i="8"/>
  <c r="I6" i="8"/>
  <c r="H7" i="8"/>
  <c r="I7" i="8"/>
  <c r="H2" i="9"/>
  <c r="I2" i="9"/>
  <c r="I6" i="9" s="1"/>
  <c r="C9" i="2" s="1"/>
  <c r="H4" i="9"/>
  <c r="H6" i="9"/>
  <c r="B9" i="2" s="1"/>
  <c r="I4" i="9"/>
  <c r="H5" i="9"/>
  <c r="I5" i="9"/>
  <c r="H2" i="10"/>
  <c r="I2" i="10"/>
  <c r="I11" i="10" s="1"/>
  <c r="C10" i="2" s="1"/>
  <c r="H4" i="10"/>
  <c r="I4" i="10"/>
  <c r="H5" i="10"/>
  <c r="I5" i="10"/>
  <c r="H6" i="10"/>
  <c r="I6" i="10"/>
  <c r="H7" i="10"/>
  <c r="I7" i="10"/>
  <c r="H8" i="10"/>
  <c r="I8" i="10"/>
  <c r="H9" i="10"/>
  <c r="I9" i="10"/>
  <c r="H10" i="10"/>
  <c r="I10" i="10"/>
  <c r="H11" i="10"/>
  <c r="B10" i="2" s="1"/>
  <c r="H2" i="6"/>
  <c r="I2" i="6"/>
  <c r="H4" i="6"/>
  <c r="I4" i="6"/>
  <c r="H5" i="6"/>
  <c r="I5" i="6"/>
  <c r="I10" i="6" s="1"/>
  <c r="C6" i="2" s="1"/>
  <c r="H6" i="6"/>
  <c r="I6" i="6"/>
  <c r="H7" i="6"/>
  <c r="I7" i="6"/>
  <c r="H8" i="6"/>
  <c r="I8" i="6"/>
  <c r="H9" i="6"/>
  <c r="I9" i="6"/>
  <c r="H2" i="5"/>
  <c r="H12" i="5" s="1"/>
  <c r="B4" i="2" s="1"/>
  <c r="I2" i="5"/>
  <c r="H4" i="5"/>
  <c r="I4" i="5"/>
  <c r="H5" i="5"/>
  <c r="I5" i="5"/>
  <c r="H6" i="5"/>
  <c r="I6" i="5"/>
  <c r="I12" i="5" s="1"/>
  <c r="C4" i="2" s="1"/>
  <c r="H7" i="5"/>
  <c r="I7" i="5"/>
  <c r="H8" i="5"/>
  <c r="I8" i="5"/>
  <c r="H9" i="5"/>
  <c r="I9" i="5"/>
  <c r="H10" i="5"/>
  <c r="I10" i="5"/>
  <c r="H11" i="5"/>
  <c r="I11" i="5"/>
  <c r="H6" i="11" l="1"/>
  <c r="B11" i="2" s="1"/>
  <c r="H10" i="6"/>
  <c r="B6" i="2" s="1"/>
  <c r="I12" i="4"/>
  <c r="C3" i="2" s="1"/>
  <c r="H12" i="4"/>
  <c r="B3" i="2" s="1"/>
  <c r="I5" i="14"/>
  <c r="C5" i="2" s="1"/>
  <c r="H5" i="14"/>
  <c r="B5" i="2" s="1"/>
  <c r="H11" i="7"/>
  <c r="B7" i="2" s="1"/>
  <c r="I2" i="8"/>
  <c r="I8" i="8" s="1"/>
  <c r="C8" i="2" s="1"/>
  <c r="H8" i="8"/>
  <c r="B8" i="2" s="1"/>
  <c r="H5" i="3"/>
  <c r="B2" i="2" s="1"/>
  <c r="D20" i="1" l="1"/>
  <c r="D21" i="1" s="1"/>
  <c r="C20" i="1"/>
  <c r="C21" i="1" s="1"/>
  <c r="C22" i="1" l="1"/>
  <c r="C23" i="1" s="1"/>
  <c r="C24" i="1" s="1"/>
</calcChain>
</file>

<file path=xl/sharedStrings.xml><?xml version="1.0" encoding="utf-8"?>
<sst xmlns="http://schemas.openxmlformats.org/spreadsheetml/2006/main" count="326" uniqueCount="173">
  <si>
    <t>TERVEZŐI KÖLTSÉGBECSLÉS</t>
  </si>
  <si>
    <t>Megrendelő:</t>
  </si>
  <si>
    <t>Tiszabercel Község Önkormányzata</t>
  </si>
  <si>
    <t>4474 Tiszabercel, Fő u. 30.</t>
  </si>
  <si>
    <t>Beruházás tárgya:</t>
  </si>
  <si>
    <t>Költségvetés főösszesítő</t>
  </si>
  <si>
    <t>Megnevezés</t>
  </si>
  <si>
    <t>Anyagköltség</t>
  </si>
  <si>
    <t>Díjköltség</t>
  </si>
  <si>
    <t>1. Építmény közvetlen költségei</t>
  </si>
  <si>
    <t>1.1 Közvetlen önköltség összesen</t>
  </si>
  <si>
    <t>2.1 ÁFA vetítési alap</t>
  </si>
  <si>
    <t>2.2 Áfa</t>
  </si>
  <si>
    <t>3.  A munka ára</t>
  </si>
  <si>
    <t>Aláírás</t>
  </si>
  <si>
    <t>Munkanem megnevezése</t>
  </si>
  <si>
    <t>Anyag összege</t>
  </si>
  <si>
    <t>Díj összege</t>
  </si>
  <si>
    <t>Bontás, építőanyagok újrahasznosítása</t>
  </si>
  <si>
    <t>Ácsmunka</t>
  </si>
  <si>
    <t>Vakolás és rabicolás</t>
  </si>
  <si>
    <t>Tetőfedés</t>
  </si>
  <si>
    <t>Bádogozás</t>
  </si>
  <si>
    <t>Fa- és műanyag szerkezet elhelyezése</t>
  </si>
  <si>
    <t>Felületképzés</t>
  </si>
  <si>
    <t>Szigetelés</t>
  </si>
  <si>
    <t>Elektromosenergia-ellátás, villanyszerelés</t>
  </si>
  <si>
    <t>Összesen:</t>
  </si>
  <si>
    <t>Ssz.</t>
  </si>
  <si>
    <t>Tételszám</t>
  </si>
  <si>
    <t>Tétel szövege</t>
  </si>
  <si>
    <t>Menny.</t>
  </si>
  <si>
    <t>Egység</t>
  </si>
  <si>
    <t>Anyag egységár</t>
  </si>
  <si>
    <t>Díj egységre</t>
  </si>
  <si>
    <t>Anyag összesen</t>
  </si>
  <si>
    <t>Díj összesen</t>
  </si>
  <si>
    <t>02-030-7.2</t>
  </si>
  <si>
    <t>vegyes építési- bontási törmelék berakása konténerbe kézi erővel</t>
  </si>
  <si>
    <t>m3</t>
  </si>
  <si>
    <t>02-030-8.1</t>
  </si>
  <si>
    <t>bontott veszélyes hulladék szállítása jóváhagyott hulladéklerakó telepre berakása minősített konténerbe, kézi erővel</t>
  </si>
  <si>
    <t>Munkanem összesen:</t>
  </si>
  <si>
    <t>35-000-2.1</t>
  </si>
  <si>
    <t>Tetőlécezés bontása bármely egyszeres hornyolt cserépfedés alatt</t>
  </si>
  <si>
    <t>m2</t>
  </si>
  <si>
    <t>35-002-1-0113021</t>
  </si>
  <si>
    <t>Fóliaterítés és -felerősítés 10 cm-es átfedéssel MASTERPLAST Isoflex Classic PP szövet alapú tetőfólia magas szakítószilárdsággal mérsékelten hővisszaverő felülettel, W1, Cikkszám: 0205-00015000</t>
  </si>
  <si>
    <t>35-003-1.1-0410021</t>
  </si>
  <si>
    <t>Tetőlécezés hornyolt cserépfedés alá Fenyő tetőléc 3-6,5 m 24x48 mm</t>
  </si>
  <si>
    <t>35-003-1.6</t>
  </si>
  <si>
    <t>Tetőlécezés tetőfelület ellenlécezésének elkészítése</t>
  </si>
  <si>
    <t>m</t>
  </si>
  <si>
    <t>35-003-3-0410051</t>
  </si>
  <si>
    <t>Gerincléc elhelyezése gerincléctartóra, taréjgerinc- és élgerincképzésnél Tetőléc 2-6.5 m hosszú 30/32x48/50 mm</t>
  </si>
  <si>
    <t>35-011-1.3.2-0211271</t>
  </si>
  <si>
    <t>Faanyag gomba és rovarkártevő elleni megelőző, egyidejűleg égéskésleltető védelme merítéses, bemártásos, fürösztéses technológiával felhordott anyaggal KEMIKÁL TETOL FB égéskésleltető, gomba- és rovarkárosítás elleni, faanyagvédő szer, zöld</t>
  </si>
  <si>
    <t>35-080-4.2-0310010</t>
  </si>
  <si>
    <t>Szelemen, szarufa, lécezés cseréje; szarufák Lucfenyő fűrészelt gerenda 100x150 mm-es</t>
  </si>
  <si>
    <t>fam3</t>
  </si>
  <si>
    <t>35-080-5.1</t>
  </si>
  <si>
    <t>Deszkázás cseréje, ereszdeszkázás gyalult, hornyolt kivitelben</t>
  </si>
  <si>
    <t>35-080-5.3</t>
  </si>
  <si>
    <t>Deszkázás cseréje, oromdeszka</t>
  </si>
  <si>
    <t>36-002-4-1415917</t>
  </si>
  <si>
    <t>Vékonyvakolat alapozók felhordása, kézi erővel Baumit Univerzális alapozó Cikkszám: 960125, tapaszolt felületre</t>
  </si>
  <si>
    <t>36-005-21.2.2.2-0415313</t>
  </si>
  <si>
    <t>Vékonyvakolatok, színvakolatok felhordása alapozott, előkészített felületre, vödrös kiszerelésű anyagból, vizes bázisú, műgyanta kötőanyagú vékonyvakolat készítése, egy rétegben, 1,5-2,5 mm-es szemcsemérettel Baumit GranoporTop (Baumit Granopor) vakolat, kapart 1,5 mm, 2 színcsoport</t>
  </si>
  <si>
    <t>36-007-9.2-0415421</t>
  </si>
  <si>
    <t>Lábazati vakolatok; díszítő és lábazati műgyantás kötőanyagú vakolatréteg felhordása, kézi erővel, vödrös kiszerelésű anyagból Baumit MosaikTop (Baumit Mozaik) vakolat 2 mm-es szemcseméret, 24 féle szín, Cikkszám: 255201</t>
  </si>
  <si>
    <t>36-051-6.2.1-0149062</t>
  </si>
  <si>
    <t>Kültéri vakolóprofilok elhelyezése, utólagos (táblás) hőszigetelő rendszerhez (EPS), polisztirol,PVC,alumínium,rozsdam.acél,horg.acél, üvegszövet, 30 - 160 mm hőszigeteléshez, pozitív sarkokra MASTERPLAST Thermomaster ALU élvédő 10+10 cm üvegszövet hálóval, Cikkszám: 0105-10100000</t>
  </si>
  <si>
    <t>36-051-6.2.1-0191804</t>
  </si>
  <si>
    <t>Kültéri vakolóprofilok elhelyezése, utólagos (táblás) hőszigetelő rendszerhez (EPS), polisztirol,PVC,alumínium,rozsdam.acél,horg.acél, üvegszövet, 30 - 160 mm hőszigeteléshez, pozitív sarkokra PROTEKTOR kültéri profil pozitív sarkokra utólagos hőszigeteléshez, vékony vakolathoz, rozsdamentes acél, Cikkszám: 2031</t>
  </si>
  <si>
    <t>36-051-6.2.3-0192509</t>
  </si>
  <si>
    <t>Kültéri vakolóprofilok elhelyezése, utólagos (táblás) hőszigetelő rendszerhez (EPS), rozsdamentes acélból, alumíniumból, 30 - 160 mm hőszigeteléshez, lábazati indító profilok egyenes falakhoz THERMOMASTER UL, kültéri lábazati indító profil egyenes falhoz 120 mm utólagos hőszigeteléshez, alumínium, Cikkszám: 0110-0L120000</t>
  </si>
  <si>
    <t>36-051-6.2.8-0149066</t>
  </si>
  <si>
    <t>Kültéri vakolóprofilok elhelyezése, utólagos (táblás) hőszigetelő rendszerhez (EPS), rozsdamentes acélból, alumíniumból, PVC-ből, 6 mm vakolat vastagsághoz, vízcseppentő profilok, vízszintes élekhez MASTERPLAST Thermomaster PVC-B hálós balkon profil vízorral, Cikkszám: 0109-00250000</t>
  </si>
  <si>
    <t>36-090-1.1.3-0550040</t>
  </si>
  <si>
    <t>Vakolatjavítás oldalfalon, tégla-, beton-, kőfelületen vagy építőlemezen, a meglazult, sérült vakolat előzetes leverésével, hiánypótlás 25% felett Hvb8-mc, beltéri, vakoló cementes mészhabarcs mészpéppel</t>
  </si>
  <si>
    <t>36-002-4-1415918</t>
  </si>
  <si>
    <t>Vékonyvakolat alapozók felhordása, kézi erővel Baumit Univerzális alapozó Cikkszám: 960125, tapaszolt felületre lábazaton</t>
  </si>
  <si>
    <t>41-000-1</t>
  </si>
  <si>
    <t>Síkpala fedés bontása (bármely méretű)</t>
  </si>
  <si>
    <t>41-003-21.1.2-0115161</t>
  </si>
  <si>
    <t>Egyszeres fedés húzott, hornyolt tetőcserepekkel, rögzítés nélkül, 31-35° tetőhajlásszög között TONDACH Hornyolt ívesvágású kerámia alapcserép, 21x40 cm, téglavörös</t>
  </si>
  <si>
    <t>41-003-29.11-0115324</t>
  </si>
  <si>
    <t>Egyszeres húzott, hornyolt  tetőcserép fedésnél, élgerinc készítése kúpcseréppel, kúpcseréprögzítővel,gerincszellőző-szalaggal, fésűs gerincelemmel vagy kúpalátéttel TONDACH Hornyolt gerinccserép gerincrögzítővel, kerámia, 38x17 cm, téglavörös</t>
  </si>
  <si>
    <t>41-003-29.21-0115203</t>
  </si>
  <si>
    <t>Egyszeres húzott, hornyolt  tetőcserép fedésnél, szellőzőcserép elhelyezése TONDACH Hornyolt egyenesvágású kerámia szellőzőcserép, 21x40 cm, engóbozott</t>
  </si>
  <si>
    <t>db</t>
  </si>
  <si>
    <t>41-003-29.22-0194061</t>
  </si>
  <si>
    <t>Egyszeres húzott, hornyolt  tetőcserép fedésnél, szellőzőelem, szellőzőszalag vagy lezárófésű elhelyezése eresznél TONDACH műanyag szellőzőszalag 100 mm</t>
  </si>
  <si>
    <t>41-003-29.31-0194019</t>
  </si>
  <si>
    <t>Egyszeres húzott, hornyolt  tetőcserép fedésnél, hófogó- és biztonsági rendszer kiegészítők  elhelyezése tetőfelületen TONDACH fém hófogó hornyolt tetőcseréphez C 380</t>
  </si>
  <si>
    <t>41-003-29.32-0194016</t>
  </si>
  <si>
    <t>Egyszeres húzott, hornyolt  tetőcserép fedésnél, antennakivezető vagy csatornaszellőző egység elhelyezése TONDACH kerámia antennakivezető garnitúra, téglavörös</t>
  </si>
  <si>
    <t>43-000-1</t>
  </si>
  <si>
    <t>Függőereszcsatorna bontása, 50 cm kiterített szélességig</t>
  </si>
  <si>
    <t>43-000-5</t>
  </si>
  <si>
    <t>Lefolyó csatorna bontása 50 cm kiterített szélességig</t>
  </si>
  <si>
    <t>43-001-2.7.5-0411930</t>
  </si>
  <si>
    <t>Sávos szalagfedések; Csúszókorcos előregyártott kellék elemek szerelése, ereszszegély elhelyezése ZAMBELLI RIB-ROOF 500 ereszszegély (préselt 40 x 20 x 2 mm), Cikkszám: 451020</t>
  </si>
  <si>
    <t>43-002-1.2-0144002</t>
  </si>
  <si>
    <t>Függőereszcsatorna szerelése, félkörszelvényű, bármilyen kiterített szélességben, színes műanyagbevonatú horganyzott acéllemezből LINDAB Rainline R 125 félkörszelvényű függő ereszcsatorna, horganyzott acél + Elite bevonat, standard színben</t>
  </si>
  <si>
    <t>43-002-11.2-0144013</t>
  </si>
  <si>
    <t>Lefolyócső szerelése kör keresztmetszettel, bármilyen kiterített szélességgel, színes műanyagbevonatú horganyzott acéllemezből LINDAB Rainline SRÖR 100 körszelvényű lefolyócső egyik végén szűkítve, horganyzott acél + Elite bevonat, standard színben</t>
  </si>
  <si>
    <t>43-003-2.2.2-0993249</t>
  </si>
  <si>
    <t>Oromszegély szerelése, színes műanyagbevonatú horganyzott acéllemezből, 40 cm kiterített szélességgel LINDAB Seamline FOP szegély tűzihorganyzott acél + Classic bevonat, standard színben, 0,5 mm vtg., kiterített szélesség: 351-400 mm</t>
  </si>
  <si>
    <t>43-003-5.1.2.1-0993246</t>
  </si>
  <si>
    <t>Kéményszegély szerelése keményhéjalású tetőhöz, színes műanyagbevonatú horganyzott acéllemezből, 33 cm kiterített szélességig LINDAB Seamline FOP szegély tűzihorganyzott acél + Classic bevonat, standard színben, 0,5 mm vtg., kiterített szélesség: 201-250 mm</t>
  </si>
  <si>
    <t>43-003-8.2.1-0144455</t>
  </si>
  <si>
    <t>Ablak- vagy szemöldökpárkány színes műanyagbevonatú horganyzott acéllemezből, 50 cm kiterített szélességig LINDAB UB10 alsó (ablak) párkánylemez Lv. 0,5 mm, 150 mm széles, 2 m hosszú, Classic bevonattal, standard színben</t>
  </si>
  <si>
    <t>44-000-1.1</t>
  </si>
  <si>
    <r>
      <t>Fa nyílászáró szerkezetek bontása,  ajtó, ablak vagy kapu, 2,00 m</t>
    </r>
    <r>
      <rPr>
        <vertAlign val="superscript"/>
        <sz val="10"/>
        <color indexed="8"/>
        <rFont val="Times New Roman CE"/>
        <family val="1"/>
        <charset val="238"/>
      </rPr>
      <t>2</t>
    </r>
    <r>
      <rPr>
        <sz val="10"/>
        <color indexed="8"/>
        <rFont val="Times New Roman CE"/>
        <family val="1"/>
        <charset val="238"/>
      </rPr>
      <t>-ig</t>
    </r>
  </si>
  <si>
    <r>
      <t>m</t>
    </r>
    <r>
      <rPr>
        <vertAlign val="superscript"/>
        <sz val="10"/>
        <color indexed="8"/>
        <rFont val="Times New Roman CE"/>
        <family val="1"/>
        <charset val="238"/>
      </rPr>
      <t>2</t>
    </r>
  </si>
  <si>
    <t>44-002-2-0184112</t>
  </si>
  <si>
    <t>Fa ablakdeszka, könyöklő, elhelyezése (szereléssel) Ablakdeszka, (belső párkány) AD 200 Anyagminőség: S64, T68</t>
  </si>
  <si>
    <t>44-012-1.1.1.5.1-0222362</t>
  </si>
  <si>
    <t>44-012-1.1.2.7.1-0222368</t>
  </si>
  <si>
    <t>44-012-2-0212951</t>
  </si>
  <si>
    <t>Műanyag lécek, sorolók, kiegészítők elhelyezése (beépítéssel) REHAU sorolóprofil 3/70 ill. 3/86 mm, fehér</t>
  </si>
  <si>
    <t>44-090-36.1</t>
  </si>
  <si>
    <t>Szerelőhab felvitele, egy komponensű</t>
  </si>
  <si>
    <t>47-000-1.3.1.1</t>
  </si>
  <si>
    <t>Belső festéseknél felület előkészítése, részmunkák; vizes diszperziós falfesték lekaparása, bármilyen padozatú helységben, tagolatlan felületen</t>
  </si>
  <si>
    <t>47-000-1.99.1.2.1.1-0218023</t>
  </si>
  <si>
    <t>Belső festéseknél felület előkészítése, részmunkák; felület glettelése zsákos kiszerelésű anyagból (alapozóval, sarokvédelemmel), bármilyen padozatú helyiségben, vakolt felületen, 1,5 mm vastagságban tagolatlan felületen RIGIPS RIMANO 0-3 belsőtéri nagyszilárdságú glettelőgipsz</t>
  </si>
  <si>
    <t>47-011-15.1.1.1-0151322</t>
  </si>
  <si>
    <t>Diszperziós festés műanyag bázisú vizes-diszperziós  fehér vagy gyárilag színezett festékkel, új vagy régi lekapart, előkészített alapfelületen, vakolaton, két rétegben, tagolatlan sima felületen Supralux Tilatex beltéri falfesték, fehér, EAN: 5992452606297</t>
  </si>
  <si>
    <t>48-007-41.1.5.1-0090644</t>
  </si>
  <si>
    <r>
      <t>Födém; Padló hőszigetelő anyag elhelyezése, vízszintes felületen, nem járható födémre, szálas szigetelő anyaggal (üveggyapot, kőzetgyapot) ISOVER AKUPLAT 15  150 mm hőszigetelő lemez λ</t>
    </r>
    <r>
      <rPr>
        <vertAlign val="subscript"/>
        <sz val="10"/>
        <color indexed="8"/>
        <rFont val="Times New Roman CE"/>
        <family val="1"/>
        <charset val="238"/>
      </rPr>
      <t>D</t>
    </r>
    <r>
      <rPr>
        <sz val="10"/>
        <color indexed="8"/>
        <rFont val="Times New Roman CE"/>
        <family val="1"/>
        <charset val="238"/>
      </rPr>
      <t xml:space="preserve"> =0,037 (W/mK)</t>
    </r>
  </si>
  <si>
    <t>48-010-1.1.2.1-0414620</t>
  </si>
  <si>
    <t>Homlokzati hőszigetelés, üvegszövetháló-erősítéssel, (mechanikai rögzítés, felületi zárás valamint kiegészítő profilok külön tételben szerepelnek), egyenes él-képzésű, normál homlokzati EPS hőszigetelő lapokkal, ragasztóporból képzett ragasztóba, tagolatlan, sík, függőleges falon LB-Knauf polisztirol hőszigetelő lemez 15 cm, Csz: K00831650</t>
  </si>
  <si>
    <t>48-010-1.1.2.2-0414611</t>
  </si>
  <si>
    <t>Homlokzati hőszigetelés, üvegszövetháló-erősítéssel, (mechanikai rögzítés, felületi zárás valamint kiegészítő profilok külön tételben szerepelnek), egyenes él-képzésű, normál homlokzati EPS hőszigetelő lapokkal, ragasztóporból képzett ragasztóba, tagolt sík, függőleges falon LB-Knauf polisztirol hőszigetelő lemez 2 cm, Csz: K00831520</t>
  </si>
  <si>
    <t>48-010-1.1.2.4-0414611</t>
  </si>
  <si>
    <t>Homlokzati hőszigetelés, üvegszövetháló-erősítéssel, (mechanikai rögzítés, felületi zárás valamint kiegészítő profilok külön tételben szerepelnek), egyenes él-képzésű, normál homlokzati EPS hőszigetelő lapokkal, ragasztóporból képzett ragasztóba, sík mennyezeten LB-Knauf polisztirol hőszigetelő lemez 2 cm, Csz: K00831520</t>
  </si>
  <si>
    <t>48-010-1.3.1.1-0118007</t>
  </si>
  <si>
    <t>Homlokzati hőszigetelés, üvegszövetháló-erősítéssel, (mechanikai rögzítés, felületi zárás valamint kiegészítő profilok külön tételben szerepelnek), egyenes él-képzésű, érdesített XPS hőszigetelő lapokkal, ragasztóporból képzett ragasztóba, tagolatlan, sík, függőleges falon MASTERPLAST Isomaster XPS extrudált polisztirolhab lemez, 1250x600x100 mm, Cikkszám: 0510-8IR10000</t>
  </si>
  <si>
    <t>48-021-1.51.2.2.1-0091312</t>
  </si>
  <si>
    <t>Szigetelések rögzítése; Hőszigetelő táblák pontszerű mechanikai rögzítése, homlokzaton, beton aljzatszerkezethez, műanyag vagy fém beütőszeges  műanyag beütődübelekkel MASTERPLAST Thermomaster D-H 150 mm, fém beütőszeges tárcsás dübel, Cikkszám: 0118-00150250</t>
  </si>
  <si>
    <t>48-021-1.51.2.2.1-0190341</t>
  </si>
  <si>
    <t>Szigetelések rögzítése; Hőszigetelő táblák pontszerű mechanikai rögzítése, homlokzaton, beton aljzatszerkezethez, műanyag vagy fém beütőszeges  műanyag beütődübelekkel LB-Knauf műanyag dűbel, fém beütőszeggel, 195 mm, Csz: K00835195</t>
  </si>
  <si>
    <t>48-005-1.3.2.1.1-9094721</t>
  </si>
  <si>
    <t>Padlás födém hőszigetelés párafékező rétege vízszintes felületen, egy rétegben, minimum 0,15 mm vastag polietilén (PE) fóliával, két oldalon öntapadó ragasztószalaggal felületfolytonosítva, ragasztás nélkül fektetve BACHL PE építési fólia, natúr, 2x50 m, vtg. 150 µm</t>
  </si>
  <si>
    <t>71-000-2.1</t>
  </si>
  <si>
    <t>Villámhárító leszerelése, felfogó vezeték</t>
  </si>
  <si>
    <t>71-013-5.1-0310356</t>
  </si>
  <si>
    <t>Villám- és érintésvédelmi hálózat tartozékainak szerelése, felfogórúd szívócsúccsal OBO 1 m-es acélrúd, 16 mm, köracél csatlakozóval Villámvédelem kompletten</t>
  </si>
  <si>
    <t>kltsg</t>
  </si>
  <si>
    <t>71-013-9</t>
  </si>
  <si>
    <t>Villám és érintésvédelmi mérés és jegyzőkönyv készítése</t>
  </si>
  <si>
    <t>mp*</t>
  </si>
  <si>
    <t>Tiszabercel Óvodai Konyha külső felújítása</t>
  </si>
  <si>
    <t>21-011-011.3</t>
  </si>
  <si>
    <t>Építési törmelék konténeres elszállítása, lerakása,lerakóhelyi díjjal,
5,0 mł-es konténerbe</t>
  </si>
  <si>
    <t>Műanyag kültéri nyílászárók, hőszigetelt, fokozott légzárású ablak elhelyezése előre kihagyott falnyílásba, tömítés nélkül (szerelvényezve, finombeállítással), 4,00 m kerületig, hatkamrás profil, egyszárnyú bukó-nyíló REHAU Euro-Design 86 bukó-nyíló ablak, fehér, Ug = 1,1 W/m2K 90/60 szúnyoghálóval</t>
  </si>
  <si>
    <t>Műanyag kültéri nyílászárók, hőszigetelt, fokozott légzárású ablak elhelyezése előre kihagyott falnyílásba, tömítés nélkül (szerelvényezve, finombeállítással), 4,00 m kerület felett hatkamrás profil, egyszárnyú, bukó-nyíló REHAU Euro-Design 86 bukó-nyíló ablak, fehér, Ug = 1,1 W/m2K 90 x 150 cm szúnyoghálóval</t>
  </si>
  <si>
    <t>42-000-2.1</t>
  </si>
  <si>
    <t>Lapburkolatok bontása, padlóburkolat bármely méretű kőagyag, mozaik vagy tört mozaik (NOVA) lapból</t>
  </si>
  <si>
    <t>42-011-2.1.1.4.1-0212044</t>
  </si>
  <si>
    <t>Padlóburkolat hordozószerkezetének felületelőkészítése beltérben, beton alapfelületen önterülő felületkiegyenlítés készítése 5 mm átlagos rétegvastagságban LB-Knauf NIVOPLUS/Padlókiegyenlítő 3-15 mm, Csz: K00618001</t>
  </si>
  <si>
    <t>42-022-1.1.1.2.1.1-0212003</t>
  </si>
  <si>
    <t>Padlóburkolat készítése, beltérben, tégla, beton, vakolt alapfelületen, gres, kőporcelán lappal, kötésben vagy hálósan, 3-5 mm vtg. ragasztóba rakva, 1-10 mm fugaszélességgel, 20x20 - 40x40 cm közötti lapmérettel LB-Knauf GRES/Gres ragasztó, EN 12004 szerinti C2T minősítéssel, kül- és beltérbe, fagyálló, padlófűtéshez is, Cikkszám: K00617801 LB-Knauf Colorin flex fugázó, EN 13888 szerinti CG2 minősítéssel, fehér, Cikkszám: K00630***</t>
  </si>
  <si>
    <t>Aljzatkészítés, hideg- és melegburkolat készítése</t>
  </si>
  <si>
    <t>K71-001-01</t>
  </si>
  <si>
    <t>Villamos alapvezetékek és szerelvények felújítása, cseréje</t>
  </si>
  <si>
    <t>Ajánlat adó:</t>
  </si>
  <si>
    <t>Dátum:</t>
  </si>
  <si>
    <t>81-003-1.2.1.1.1.1.7-0000001</t>
  </si>
  <si>
    <t>Gázvezeték hőszigetelés síkján kívül helyezése, Fekete acélcső szerelése, hegesztett kötésekkel, cső elhelyezése szakaszos nyomáspróbával, szabadon, tartószerkezettel, csőátmérő DN 100-méretig,</t>
  </si>
  <si>
    <t>Épületgépészeti csővezeték szerelés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</si>
</sst>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HUF&quot;;[Red]\-#,##0.00\ &quot;HUF&quot;"/>
  </numFmts>
  <fonts count="9" x14ac:knownFonts="1">
    <font>
      <sz val="11"/>
      <color indexed="8"/>
      <name val="Calibri"/>
      <family val="2"/>
      <charset val="238"/>
    </font>
    <font>
      <sz val="12"/>
      <color indexed="8"/>
      <name val="Times New Roman"/>
      <family val="1"/>
      <charset val="238"/>
    </font>
    <font>
      <b/>
      <sz val="16"/>
      <color indexed="8"/>
      <name val="Times New Roman"/>
      <family val="1"/>
      <charset val="238"/>
    </font>
    <font>
      <b/>
      <sz val="12"/>
      <color indexed="8"/>
      <name val="Times New Roman"/>
      <family val="1"/>
      <charset val="238"/>
    </font>
    <font>
      <b/>
      <sz val="14"/>
      <color indexed="8"/>
      <name val="Times New Roman"/>
      <family val="1"/>
      <charset val="238"/>
    </font>
    <font>
      <sz val="10"/>
      <color indexed="8"/>
      <name val="Times New Roman CE"/>
      <family val="1"/>
      <charset val="238"/>
    </font>
    <font>
      <b/>
      <sz val="10"/>
      <color indexed="8"/>
      <name val="Times New Roman CE"/>
      <family val="1"/>
      <charset val="238"/>
    </font>
    <font>
      <vertAlign val="superscript"/>
      <sz val="10"/>
      <color indexed="8"/>
      <name val="Times New Roman CE"/>
      <family val="1"/>
      <charset val="238"/>
    </font>
    <font>
      <vertAlign val="subscript"/>
      <sz val="10"/>
      <color indexed="8"/>
      <name val="Times New Roman CE"/>
      <family val="1"/>
      <charset val="238"/>
    </font>
  </fonts>
  <fills count="2">
    <fill>
      <patternFill patternType="none"/>
    </fill>
    <fill>
      <patternFill patternType="gray125"/>
    </fill>
  </fills>
  <borders count="5">
    <border>
      <left/>
      <right/>
      <top/>
      <bottom/>
      <diagonal/>
    </border>
    <border>
      <left/>
      <right/>
      <top/>
      <bottom style="thin">
        <color indexed="8"/>
      </bottom>
      <diagonal/>
    </border>
    <border>
      <left/>
      <right/>
      <top style="thin">
        <color indexed="8"/>
      </top>
      <bottom style="thin">
        <color indexed="8"/>
      </bottom>
      <diagonal/>
    </border>
    <border>
      <left style="double">
        <color indexed="8"/>
      </left>
      <right style="double">
        <color indexed="8"/>
      </right>
      <top style="double">
        <color indexed="8"/>
      </top>
      <bottom style="double">
        <color indexed="8"/>
      </bottom>
      <diagonal/>
    </border>
    <border>
      <left/>
      <right/>
      <top style="thin">
        <color indexed="8"/>
      </top>
      <bottom/>
      <diagonal/>
    </border>
  </borders>
  <cellStyleXfs count="1">
    <xf numFmtId="0" fontId="0" fillId="0" borderId="0"/>
  </cellStyleXfs>
  <cellXfs count="28">
    <xf numFmtId="0" fontId="0" fillId="0" borderId="0" xfId="0"/>
    <xf numFmtId="0" fontId="1" fillId="0" borderId="0" xfId="0" applyFont="1" applyAlignment="1">
      <alignment vertical="top"/>
    </xf>
    <xf numFmtId="0" fontId="3" fillId="0" borderId="0" xfId="0" applyFont="1" applyAlignment="1">
      <alignment vertical="top"/>
    </xf>
    <xf numFmtId="0" fontId="1" fillId="0" borderId="0" xfId="0" applyFont="1" applyBorder="1" applyAlignment="1">
      <alignment vertical="top"/>
    </xf>
    <xf numFmtId="0" fontId="4" fillId="0" borderId="0" xfId="0" applyFont="1" applyAlignment="1">
      <alignment vertical="top"/>
    </xf>
    <xf numFmtId="0" fontId="1" fillId="0" borderId="1" xfId="0" applyFont="1" applyBorder="1" applyAlignment="1">
      <alignment vertical="top"/>
    </xf>
    <xf numFmtId="0" fontId="1" fillId="0" borderId="1" xfId="0" applyFont="1" applyBorder="1" applyAlignment="1">
      <alignment horizontal="right" vertical="top"/>
    </xf>
    <xf numFmtId="10" fontId="1" fillId="0" borderId="1" xfId="0" applyNumberFormat="1" applyFont="1" applyBorder="1" applyAlignment="1">
      <alignment vertical="top"/>
    </xf>
    <xf numFmtId="0" fontId="1" fillId="0" borderId="0" xfId="0" applyFont="1" applyAlignment="1">
      <alignment vertical="top" wrapText="1"/>
    </xf>
    <xf numFmtId="0" fontId="3" fillId="0" borderId="2" xfId="0" applyFont="1" applyBorder="1" applyAlignment="1">
      <alignment vertical="top" wrapText="1"/>
    </xf>
    <xf numFmtId="0" fontId="3" fillId="0" borderId="2" xfId="0" applyFont="1" applyBorder="1" applyAlignment="1">
      <alignment horizontal="right" vertical="top" wrapText="1"/>
    </xf>
    <xf numFmtId="0" fontId="5" fillId="0" borderId="0" xfId="0" applyFont="1" applyAlignment="1">
      <alignment horizontal="left" vertical="top" wrapText="1"/>
    </xf>
    <xf numFmtId="0" fontId="5" fillId="0" borderId="0" xfId="0" applyFont="1" applyAlignment="1">
      <alignment vertical="top" wrapText="1"/>
    </xf>
    <xf numFmtId="0" fontId="5" fillId="0" borderId="0" xfId="0" applyFont="1" applyAlignment="1">
      <alignment horizontal="right" vertical="top" wrapText="1"/>
    </xf>
    <xf numFmtId="0" fontId="6" fillId="0" borderId="2" xfId="0" applyFont="1" applyBorder="1" applyAlignment="1">
      <alignment horizontal="left" vertical="top" wrapText="1"/>
    </xf>
    <xf numFmtId="0" fontId="6" fillId="0" borderId="2" xfId="0" applyFont="1" applyBorder="1" applyAlignment="1">
      <alignment vertical="top" wrapText="1"/>
    </xf>
    <xf numFmtId="0" fontId="6" fillId="0" borderId="2" xfId="0" applyFont="1" applyBorder="1" applyAlignment="1">
      <alignment horizontal="right" vertical="top" wrapText="1"/>
    </xf>
    <xf numFmtId="0" fontId="6" fillId="0" borderId="0" xfId="0" applyFont="1" applyAlignment="1">
      <alignment vertical="top" wrapText="1"/>
    </xf>
    <xf numFmtId="49" fontId="5" fillId="0" borderId="0" xfId="0" applyNumberFormat="1" applyFont="1" applyAlignment="1">
      <alignment vertical="top" wrapText="1"/>
    </xf>
    <xf numFmtId="0" fontId="6" fillId="0" borderId="0" xfId="0" applyFont="1" applyBorder="1" applyAlignment="1">
      <alignment vertical="top" wrapText="1"/>
    </xf>
    <xf numFmtId="164" fontId="1" fillId="0" borderId="0" xfId="0" applyNumberFormat="1" applyFont="1" applyAlignment="1">
      <alignment vertical="top"/>
    </xf>
    <xf numFmtId="0" fontId="1" fillId="0" borderId="4" xfId="0" applyFont="1" applyBorder="1" applyAlignment="1">
      <alignment horizontal="center" vertical="top"/>
    </xf>
    <xf numFmtId="0" fontId="2" fillId="0" borderId="3" xfId="0" applyFont="1" applyBorder="1" applyAlignment="1">
      <alignment horizontal="center" vertical="top"/>
    </xf>
    <xf numFmtId="0" fontId="3" fillId="0" borderId="0" xfId="0" applyFont="1" applyBorder="1" applyAlignment="1">
      <alignment vertical="top"/>
    </xf>
    <xf numFmtId="0" fontId="1" fillId="0" borderId="0" xfId="0" applyFont="1" applyBorder="1" applyAlignment="1">
      <alignment vertical="top"/>
    </xf>
    <xf numFmtId="0" fontId="1" fillId="0" borderId="0" xfId="0" applyFont="1" applyBorder="1" applyAlignment="1">
      <alignment horizontal="center" vertical="top"/>
    </xf>
    <xf numFmtId="0" fontId="1" fillId="0" borderId="1" xfId="0" applyFont="1" applyBorder="1" applyAlignment="1">
      <alignment horizontal="center" vertical="top"/>
    </xf>
    <xf numFmtId="0" fontId="1" fillId="0" borderId="2" xfId="0" applyFont="1" applyBorder="1" applyAlignment="1">
      <alignment horizontal="center" vertical="top"/>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topLeftCell="A10" workbookViewId="0">
      <selection activeCell="A30" sqref="A30"/>
    </sheetView>
  </sheetViews>
  <sheetFormatPr defaultRowHeight="15.75" x14ac:dyDescent="0.25"/>
  <cols>
    <col min="1" max="1" width="36.42578125" style="1" customWidth="1"/>
    <col min="2" max="2" width="10.7109375" style="1" customWidth="1"/>
    <col min="3" max="4" width="15.7109375" style="1" customWidth="1"/>
    <col min="5" max="5" width="9.140625" style="1"/>
    <col min="6" max="6" width="19.42578125" style="1" bestFit="1" customWidth="1"/>
    <col min="7" max="16384" width="9.140625" style="1"/>
  </cols>
  <sheetData>
    <row r="1" spans="1:4" s="2" customFormat="1" ht="20.25" x14ac:dyDescent="0.25">
      <c r="A1" s="22" t="s">
        <v>0</v>
      </c>
      <c r="B1" s="22"/>
      <c r="C1" s="22"/>
      <c r="D1" s="22"/>
    </row>
    <row r="2" spans="1:4" s="2" customFormat="1" x14ac:dyDescent="0.25">
      <c r="A2" s="23"/>
      <c r="B2" s="23"/>
      <c r="C2" s="23"/>
      <c r="D2" s="23"/>
    </row>
    <row r="3" spans="1:4" s="2" customFormat="1" x14ac:dyDescent="0.25">
      <c r="A3" s="23"/>
      <c r="B3" s="23"/>
      <c r="C3" s="23"/>
      <c r="D3" s="23"/>
    </row>
    <row r="4" spans="1:4" x14ac:dyDescent="0.25">
      <c r="A4" s="24"/>
      <c r="B4" s="24"/>
      <c r="C4" s="24"/>
      <c r="D4" s="24"/>
    </row>
    <row r="5" spans="1:4" x14ac:dyDescent="0.25">
      <c r="A5" s="24" t="s">
        <v>1</v>
      </c>
      <c r="B5" s="24"/>
      <c r="C5" s="24"/>
      <c r="D5" s="24"/>
    </row>
    <row r="6" spans="1:4" x14ac:dyDescent="0.25">
      <c r="A6" s="23" t="s">
        <v>2</v>
      </c>
      <c r="B6" s="23"/>
      <c r="C6" s="23"/>
      <c r="D6" s="23"/>
    </row>
    <row r="7" spans="1:4" x14ac:dyDescent="0.25">
      <c r="A7" s="3" t="s">
        <v>3</v>
      </c>
      <c r="B7" s="3"/>
      <c r="C7" s="3"/>
      <c r="D7" s="3"/>
    </row>
    <row r="8" spans="1:4" x14ac:dyDescent="0.25">
      <c r="A8" s="3"/>
      <c r="B8" s="3"/>
      <c r="C8" s="3"/>
      <c r="D8" s="3"/>
    </row>
    <row r="9" spans="1:4" ht="18.75" x14ac:dyDescent="0.25">
      <c r="A9" s="4" t="s">
        <v>4</v>
      </c>
    </row>
    <row r="10" spans="1:4" ht="18.75" x14ac:dyDescent="0.25">
      <c r="A10" s="4" t="s">
        <v>154</v>
      </c>
    </row>
    <row r="13" spans="1:4" x14ac:dyDescent="0.25">
      <c r="A13" s="2" t="s">
        <v>168</v>
      </c>
    </row>
    <row r="14" spans="1:4" x14ac:dyDescent="0.25">
      <c r="A14" s="2"/>
    </row>
    <row r="17" spans="1:6" ht="87.4" customHeight="1" x14ac:dyDescent="0.25"/>
    <row r="18" spans="1:6" x14ac:dyDescent="0.25">
      <c r="A18" s="25" t="s">
        <v>5</v>
      </c>
      <c r="B18" s="25"/>
      <c r="C18" s="25"/>
      <c r="D18" s="25"/>
    </row>
    <row r="19" spans="1:6" x14ac:dyDescent="0.25">
      <c r="A19" s="5" t="s">
        <v>6</v>
      </c>
      <c r="B19" s="5"/>
      <c r="C19" s="6" t="s">
        <v>7</v>
      </c>
      <c r="D19" s="6" t="s">
        <v>8</v>
      </c>
    </row>
    <row r="20" spans="1:6" x14ac:dyDescent="0.25">
      <c r="A20" s="5" t="s">
        <v>9</v>
      </c>
      <c r="B20" s="5"/>
      <c r="C20" s="5">
        <f>ROUND(SUM(Összesítő!B2:B11),0)</f>
        <v>0</v>
      </c>
      <c r="D20" s="5">
        <f>ROUND(SUM(Összesítő!C2:C11),0)</f>
        <v>0</v>
      </c>
    </row>
    <row r="21" spans="1:6" x14ac:dyDescent="0.25">
      <c r="A21" s="5" t="s">
        <v>10</v>
      </c>
      <c r="B21" s="5"/>
      <c r="C21" s="5">
        <f>ROUND(C20,0)</f>
        <v>0</v>
      </c>
      <c r="D21" s="5">
        <f>ROUND(D20,0)</f>
        <v>0</v>
      </c>
    </row>
    <row r="22" spans="1:6" x14ac:dyDescent="0.25">
      <c r="A22" s="1" t="s">
        <v>11</v>
      </c>
      <c r="C22" s="21">
        <f>ROUND(C21+D21,0)</f>
        <v>0</v>
      </c>
      <c r="D22" s="21"/>
      <c r="F22" s="20"/>
    </row>
    <row r="23" spans="1:6" x14ac:dyDescent="0.25">
      <c r="A23" s="5" t="s">
        <v>12</v>
      </c>
      <c r="B23" s="7">
        <v>0.27</v>
      </c>
      <c r="C23" s="26">
        <f>ROUND(C22*B23,0)</f>
        <v>0</v>
      </c>
      <c r="D23" s="26"/>
    </row>
    <row r="24" spans="1:6" x14ac:dyDescent="0.25">
      <c r="A24" s="5" t="s">
        <v>13</v>
      </c>
      <c r="B24" s="5"/>
      <c r="C24" s="27">
        <f>ROUND(C22+C23,0)</f>
        <v>0</v>
      </c>
      <c r="D24" s="27"/>
    </row>
    <row r="26" spans="1:6" x14ac:dyDescent="0.25">
      <c r="B26"/>
      <c r="C26"/>
    </row>
    <row r="27" spans="1:6" x14ac:dyDescent="0.25">
      <c r="B27"/>
      <c r="C27"/>
    </row>
    <row r="28" spans="1:6" x14ac:dyDescent="0.25">
      <c r="B28"/>
    </row>
    <row r="29" spans="1:6" x14ac:dyDescent="0.25">
      <c r="A29" s="1" t="s">
        <v>169</v>
      </c>
    </row>
    <row r="30" spans="1:6" x14ac:dyDescent="0.25">
      <c r="C30" s="21" t="s">
        <v>14</v>
      </c>
      <c r="D30" s="21"/>
    </row>
  </sheetData>
  <sheetProtection selectLockedCells="1" selectUnlockedCells="1"/>
  <mergeCells count="11">
    <mergeCell ref="C30:D30"/>
    <mergeCell ref="A1:D1"/>
    <mergeCell ref="A2:D2"/>
    <mergeCell ref="A3:D3"/>
    <mergeCell ref="A4:D4"/>
    <mergeCell ref="A5:D5"/>
    <mergeCell ref="A6:D6"/>
    <mergeCell ref="A18:D18"/>
    <mergeCell ref="C22:D22"/>
    <mergeCell ref="C23:D23"/>
    <mergeCell ref="C24:D24"/>
  </mergeCells>
  <pageMargins left="1" right="1" top="1" bottom="1" header="0.51180555555555551" footer="0.51180555555555551"/>
  <pageSetup paperSize="9" orientation="portrait" useFirstPageNumber="1"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workbookViewId="0">
      <selection activeCell="F2" sqref="F2:G5"/>
    </sheetView>
  </sheetViews>
  <sheetFormatPr defaultRowHeight="12.75" x14ac:dyDescent="0.25"/>
  <cols>
    <col min="1" max="1" width="4.28515625" style="11" customWidth="1"/>
    <col min="2" max="2" width="9.28515625" style="12" customWidth="1"/>
    <col min="3" max="3" width="36.7109375" style="12" customWidth="1"/>
    <col min="4" max="4" width="6.7109375" style="13" customWidth="1"/>
    <col min="5" max="5" width="6.7109375" style="12" customWidth="1"/>
    <col min="6" max="7" width="8.28515625" style="13" customWidth="1"/>
    <col min="8" max="9" width="10.28515625" style="13" customWidth="1"/>
    <col min="10" max="10" width="15.7109375" style="12" customWidth="1"/>
    <col min="11" max="16384" width="9.140625" style="12"/>
  </cols>
  <sheetData>
    <row r="1" spans="1:9" s="17" customFormat="1" ht="25.5" x14ac:dyDescent="0.25">
      <c r="A1" s="14" t="s">
        <v>28</v>
      </c>
      <c r="B1" s="15" t="s">
        <v>29</v>
      </c>
      <c r="C1" s="15" t="s">
        <v>30</v>
      </c>
      <c r="D1" s="16" t="s">
        <v>31</v>
      </c>
      <c r="E1" s="15" t="s">
        <v>32</v>
      </c>
      <c r="F1" s="16" t="s">
        <v>33</v>
      </c>
      <c r="G1" s="16" t="s">
        <v>34</v>
      </c>
      <c r="H1" s="16" t="s">
        <v>35</v>
      </c>
      <c r="I1" s="16" t="s">
        <v>36</v>
      </c>
    </row>
    <row r="2" spans="1:9" ht="51" x14ac:dyDescent="0.25">
      <c r="A2" s="11">
        <v>1</v>
      </c>
      <c r="B2" s="12" t="s">
        <v>124</v>
      </c>
      <c r="C2" s="18" t="s">
        <v>125</v>
      </c>
      <c r="D2" s="13">
        <v>872.15</v>
      </c>
      <c r="E2" s="12" t="s">
        <v>45</v>
      </c>
      <c r="H2" s="13">
        <f>ROUND(D2*F2,0)</f>
        <v>0</v>
      </c>
      <c r="I2" s="13">
        <f>ROUND(D2*G2,0)</f>
        <v>0</v>
      </c>
    </row>
    <row r="4" spans="1:9" ht="102" x14ac:dyDescent="0.25">
      <c r="A4" s="11">
        <v>2</v>
      </c>
      <c r="B4" s="12" t="s">
        <v>126</v>
      </c>
      <c r="C4" s="18" t="s">
        <v>127</v>
      </c>
      <c r="D4" s="13">
        <v>872.15</v>
      </c>
      <c r="E4" s="12" t="s">
        <v>45</v>
      </c>
      <c r="H4" s="13">
        <f>ROUND(D4*F4,0)</f>
        <v>0</v>
      </c>
      <c r="I4" s="13">
        <f>ROUND(D4*G4,0)</f>
        <v>0</v>
      </c>
    </row>
    <row r="5" spans="1:9" ht="76.5" x14ac:dyDescent="0.25">
      <c r="A5" s="11">
        <v>3</v>
      </c>
      <c r="B5" s="12" t="s">
        <v>128</v>
      </c>
      <c r="C5" s="18" t="s">
        <v>129</v>
      </c>
      <c r="D5" s="13">
        <v>872.15</v>
      </c>
      <c r="E5" s="12" t="s">
        <v>45</v>
      </c>
      <c r="H5" s="13">
        <f>ROUND(D5*F5,0)</f>
        <v>0</v>
      </c>
      <c r="I5" s="13">
        <f>ROUND(D5*G5,0)</f>
        <v>0</v>
      </c>
    </row>
    <row r="6" spans="1:9" s="19" customFormat="1" x14ac:dyDescent="0.25">
      <c r="A6" s="14"/>
      <c r="B6" s="15"/>
      <c r="C6" s="15" t="s">
        <v>42</v>
      </c>
      <c r="D6" s="16"/>
      <c r="E6" s="15"/>
      <c r="F6" s="16"/>
      <c r="G6" s="16"/>
      <c r="H6" s="16">
        <f>ROUND(SUM(H2:H5),0)</f>
        <v>0</v>
      </c>
      <c r="I6" s="16">
        <f>ROUND(SUM(I2:I5),0)</f>
        <v>0</v>
      </c>
    </row>
  </sheetData>
  <sheetProtection selectLockedCells="1" selectUnlockedCells="1"/>
  <pageMargins left="0.2361111111111111" right="0.2361111111111111" top="0.69444444444444442" bottom="0.69444444444444442" header="0.41666666666666669" footer="0.51180555555555551"/>
  <pageSetup paperSize="9" scale="98" orientation="portrait" useFirstPageNumber="1" horizontalDpi="300" verticalDpi="300" r:id="rId1"/>
  <headerFooter alignWithMargins="0">
    <oddHeader>&amp;L&amp;"Times New Roman CE,Általános"&amp;10 Felületképzés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
  <sheetViews>
    <sheetView workbookViewId="0">
      <selection activeCell="F2" sqref="F2:G10"/>
    </sheetView>
  </sheetViews>
  <sheetFormatPr defaultRowHeight="12.75" x14ac:dyDescent="0.25"/>
  <cols>
    <col min="1" max="1" width="4.28515625" style="11" customWidth="1"/>
    <col min="2" max="2" width="9.28515625" style="12" customWidth="1"/>
    <col min="3" max="3" width="36.7109375" style="12" customWidth="1"/>
    <col min="4" max="4" width="6.7109375" style="13" customWidth="1"/>
    <col min="5" max="5" width="6.7109375" style="12" customWidth="1"/>
    <col min="6" max="7" width="8.28515625" style="13" customWidth="1"/>
    <col min="8" max="9" width="10.28515625" style="13" customWidth="1"/>
    <col min="10" max="10" width="15.7109375" style="12" customWidth="1"/>
    <col min="11" max="16384" width="9.140625" style="12"/>
  </cols>
  <sheetData>
    <row r="1" spans="1:9" s="17" customFormat="1" ht="25.5" x14ac:dyDescent="0.25">
      <c r="A1" s="14" t="s">
        <v>28</v>
      </c>
      <c r="B1" s="15" t="s">
        <v>29</v>
      </c>
      <c r="C1" s="15" t="s">
        <v>30</v>
      </c>
      <c r="D1" s="16" t="s">
        <v>31</v>
      </c>
      <c r="E1" s="15" t="s">
        <v>32</v>
      </c>
      <c r="F1" s="16" t="s">
        <v>33</v>
      </c>
      <c r="G1" s="16" t="s">
        <v>34</v>
      </c>
      <c r="H1" s="16" t="s">
        <v>35</v>
      </c>
      <c r="I1" s="16" t="s">
        <v>36</v>
      </c>
    </row>
    <row r="2" spans="1:9" ht="65.25" x14ac:dyDescent="0.25">
      <c r="A2" s="11">
        <v>1</v>
      </c>
      <c r="B2" s="12" t="s">
        <v>130</v>
      </c>
      <c r="C2" s="18" t="s">
        <v>131</v>
      </c>
      <c r="D2" s="13">
        <v>629.76</v>
      </c>
      <c r="E2" s="12" t="s">
        <v>45</v>
      </c>
      <c r="H2" s="13">
        <f>ROUND(D2*F2,0)</f>
        <v>0</v>
      </c>
      <c r="I2" s="13">
        <f>ROUND(D2*G2,0)</f>
        <v>0</v>
      </c>
    </row>
    <row r="4" spans="1:9" ht="102" x14ac:dyDescent="0.25">
      <c r="A4" s="11">
        <v>2</v>
      </c>
      <c r="B4" s="12" t="s">
        <v>132</v>
      </c>
      <c r="C4" s="18" t="s">
        <v>133</v>
      </c>
      <c r="D4" s="13">
        <v>177.84</v>
      </c>
      <c r="E4" s="12" t="s">
        <v>45</v>
      </c>
      <c r="H4" s="13">
        <f t="shared" ref="H4:H10" si="0">ROUND(D4*F4,0)</f>
        <v>0</v>
      </c>
      <c r="I4" s="13">
        <f t="shared" ref="I4:I10" si="1">ROUND(D4*G4,0)</f>
        <v>0</v>
      </c>
    </row>
    <row r="5" spans="1:9" ht="102" x14ac:dyDescent="0.25">
      <c r="A5" s="11">
        <v>3</v>
      </c>
      <c r="B5" s="12" t="s">
        <v>134</v>
      </c>
      <c r="C5" s="18" t="s">
        <v>135</v>
      </c>
      <c r="D5" s="13">
        <v>9.1199999999999992</v>
      </c>
      <c r="E5" s="12" t="s">
        <v>45</v>
      </c>
      <c r="H5" s="13">
        <f t="shared" si="0"/>
        <v>0</v>
      </c>
      <c r="I5" s="13">
        <f t="shared" si="1"/>
        <v>0</v>
      </c>
    </row>
    <row r="6" spans="1:9" ht="102" x14ac:dyDescent="0.25">
      <c r="A6" s="11">
        <v>4</v>
      </c>
      <c r="B6" s="12" t="s">
        <v>136</v>
      </c>
      <c r="C6" s="18" t="s">
        <v>137</v>
      </c>
      <c r="D6" s="13">
        <v>4.6399999999999997</v>
      </c>
      <c r="E6" s="12" t="s">
        <v>45</v>
      </c>
      <c r="H6" s="13">
        <f t="shared" si="0"/>
        <v>0</v>
      </c>
      <c r="I6" s="13">
        <f t="shared" si="1"/>
        <v>0</v>
      </c>
    </row>
    <row r="7" spans="1:9" ht="114.75" x14ac:dyDescent="0.25">
      <c r="A7" s="11">
        <v>5</v>
      </c>
      <c r="B7" s="12" t="s">
        <v>138</v>
      </c>
      <c r="C7" s="18" t="s">
        <v>139</v>
      </c>
      <c r="D7" s="13">
        <v>37.6</v>
      </c>
      <c r="E7" s="12" t="s">
        <v>45</v>
      </c>
      <c r="H7" s="13">
        <f t="shared" si="0"/>
        <v>0</v>
      </c>
      <c r="I7" s="13">
        <f t="shared" si="1"/>
        <v>0</v>
      </c>
    </row>
    <row r="8" spans="1:9" ht="89.25" x14ac:dyDescent="0.25">
      <c r="A8" s="11">
        <v>6</v>
      </c>
      <c r="B8" s="12" t="s">
        <v>140</v>
      </c>
      <c r="C8" s="18" t="s">
        <v>141</v>
      </c>
      <c r="D8" s="13">
        <v>220</v>
      </c>
      <c r="E8" s="12" t="s">
        <v>90</v>
      </c>
      <c r="H8" s="13">
        <f t="shared" si="0"/>
        <v>0</v>
      </c>
      <c r="I8" s="13">
        <f t="shared" si="1"/>
        <v>0</v>
      </c>
    </row>
    <row r="9" spans="1:9" ht="76.5" x14ac:dyDescent="0.25">
      <c r="A9" s="11">
        <v>7</v>
      </c>
      <c r="B9" s="12" t="s">
        <v>142</v>
      </c>
      <c r="C9" s="18" t="s">
        <v>143</v>
      </c>
      <c r="D9" s="13">
        <v>1068</v>
      </c>
      <c r="E9" s="12" t="s">
        <v>90</v>
      </c>
      <c r="H9" s="13">
        <f t="shared" si="0"/>
        <v>0</v>
      </c>
      <c r="I9" s="13">
        <f t="shared" si="1"/>
        <v>0</v>
      </c>
    </row>
    <row r="10" spans="1:9" ht="89.25" x14ac:dyDescent="0.25">
      <c r="A10" s="11">
        <v>8</v>
      </c>
      <c r="B10" s="12" t="s">
        <v>144</v>
      </c>
      <c r="C10" s="18" t="s">
        <v>145</v>
      </c>
      <c r="D10" s="13">
        <v>314.88</v>
      </c>
      <c r="E10" s="12" t="s">
        <v>45</v>
      </c>
      <c r="H10" s="13">
        <f t="shared" si="0"/>
        <v>0</v>
      </c>
      <c r="I10" s="13">
        <f t="shared" si="1"/>
        <v>0</v>
      </c>
    </row>
    <row r="11" spans="1:9" s="19" customFormat="1" x14ac:dyDescent="0.25">
      <c r="A11" s="14"/>
      <c r="B11" s="15"/>
      <c r="C11" s="15" t="s">
        <v>42</v>
      </c>
      <c r="D11" s="16"/>
      <c r="E11" s="15"/>
      <c r="F11" s="16"/>
      <c r="G11" s="16"/>
      <c r="H11" s="16">
        <f>ROUND(SUM(H2:H10),0)</f>
        <v>0</v>
      </c>
      <c r="I11" s="16">
        <f>ROUND(SUM(I2:I10),0)</f>
        <v>0</v>
      </c>
    </row>
  </sheetData>
  <sheetProtection selectLockedCells="1" selectUnlockedCells="1"/>
  <pageMargins left="0.2361111111111111" right="0.2361111111111111" top="0.69444444444444442" bottom="0.69444444444444442" header="0.41666666666666669" footer="0.51180555555555551"/>
  <pageSetup paperSize="9" scale="96" orientation="portrait" useFirstPageNumber="1" horizontalDpi="300" verticalDpi="300" r:id="rId1"/>
  <headerFooter alignWithMargins="0">
    <oddHeader>&amp;L&amp;"Times New Roman CE,Általános"&amp;10 Szigetelés</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workbookViewId="0">
      <selection activeCell="L18" sqref="L18"/>
    </sheetView>
  </sheetViews>
  <sheetFormatPr defaultRowHeight="12.75" x14ac:dyDescent="0.25"/>
  <cols>
    <col min="1" max="1" width="4.28515625" style="11" customWidth="1"/>
    <col min="2" max="2" width="9.28515625" style="12" customWidth="1"/>
    <col min="3" max="3" width="36.7109375" style="12" customWidth="1"/>
    <col min="4" max="4" width="6.7109375" style="13" customWidth="1"/>
    <col min="5" max="5" width="6.7109375" style="12" customWidth="1"/>
    <col min="6" max="7" width="8.28515625" style="13" customWidth="1"/>
    <col min="8" max="9" width="10.28515625" style="13" customWidth="1"/>
    <col min="10" max="10" width="15.7109375" style="12" customWidth="1"/>
    <col min="11" max="16384" width="9.140625" style="12"/>
  </cols>
  <sheetData>
    <row r="1" spans="1:9" s="17" customFormat="1" ht="25.5" x14ac:dyDescent="0.25">
      <c r="A1" s="14" t="s">
        <v>28</v>
      </c>
      <c r="B1" s="15" t="s">
        <v>29</v>
      </c>
      <c r="C1" s="15" t="s">
        <v>30</v>
      </c>
      <c r="D1" s="16" t="s">
        <v>31</v>
      </c>
      <c r="E1" s="15" t="s">
        <v>32</v>
      </c>
      <c r="F1" s="16" t="s">
        <v>33</v>
      </c>
      <c r="G1" s="16" t="s">
        <v>34</v>
      </c>
      <c r="H1" s="16" t="s">
        <v>35</v>
      </c>
      <c r="I1" s="16" t="s">
        <v>36</v>
      </c>
    </row>
    <row r="2" spans="1:9" x14ac:dyDescent="0.25">
      <c r="A2" s="11">
        <v>1</v>
      </c>
      <c r="B2" s="12" t="s">
        <v>146</v>
      </c>
      <c r="C2" s="18" t="s">
        <v>147</v>
      </c>
      <c r="D2" s="13">
        <v>50.9</v>
      </c>
      <c r="E2" s="12" t="s">
        <v>52</v>
      </c>
      <c r="H2" s="13">
        <f>ROUND(D2*F2,0)</f>
        <v>0</v>
      </c>
      <c r="I2" s="13">
        <f>ROUND(D2*G2,0)</f>
        <v>0</v>
      </c>
    </row>
    <row r="3" spans="1:9" ht="25.5" x14ac:dyDescent="0.25">
      <c r="A3" s="11">
        <v>2</v>
      </c>
      <c r="B3" s="12" t="s">
        <v>166</v>
      </c>
      <c r="C3" s="12" t="s">
        <v>167</v>
      </c>
      <c r="D3" s="13">
        <v>1</v>
      </c>
      <c r="E3" s="12" t="s">
        <v>150</v>
      </c>
      <c r="H3" s="13">
        <f>ROUND(D3*F3,0)</f>
        <v>0</v>
      </c>
      <c r="I3" s="13">
        <f>ROUND(D3*G3,0)</f>
        <v>0</v>
      </c>
    </row>
    <row r="4" spans="1:9" ht="63.75" x14ac:dyDescent="0.25">
      <c r="A4" s="11">
        <v>3</v>
      </c>
      <c r="B4" s="12" t="s">
        <v>148</v>
      </c>
      <c r="C4" s="18" t="s">
        <v>149</v>
      </c>
      <c r="D4" s="13">
        <v>1</v>
      </c>
      <c r="E4" s="12" t="s">
        <v>150</v>
      </c>
      <c r="H4" s="13">
        <f>ROUND(D4*F4,0)</f>
        <v>0</v>
      </c>
      <c r="I4" s="13">
        <f>ROUND(D4*G4,0)</f>
        <v>0</v>
      </c>
    </row>
    <row r="5" spans="1:9" ht="25.5" x14ac:dyDescent="0.25">
      <c r="A5" s="11">
        <v>4</v>
      </c>
      <c r="B5" s="12" t="s">
        <v>151</v>
      </c>
      <c r="C5" s="18" t="s">
        <v>152</v>
      </c>
      <c r="D5" s="13">
        <v>40</v>
      </c>
      <c r="E5" s="12" t="s">
        <v>153</v>
      </c>
      <c r="H5" s="13">
        <f>ROUND(D5*F5,0)</f>
        <v>0</v>
      </c>
      <c r="I5" s="13">
        <f>ROUND(D5*G5,0)</f>
        <v>0</v>
      </c>
    </row>
    <row r="6" spans="1:9" s="19" customFormat="1" x14ac:dyDescent="0.25">
      <c r="A6" s="14"/>
      <c r="B6" s="15"/>
      <c r="C6" s="15" t="s">
        <v>42</v>
      </c>
      <c r="D6" s="16"/>
      <c r="E6" s="15"/>
      <c r="F6" s="16"/>
      <c r="G6" s="16"/>
      <c r="H6" s="16">
        <f>ROUND(SUM(H2:H5),0)</f>
        <v>0</v>
      </c>
      <c r="I6" s="16">
        <f>ROUND(SUM(I2:I5),0)</f>
        <v>0</v>
      </c>
    </row>
  </sheetData>
  <sheetProtection selectLockedCells="1" selectUnlockedCells="1"/>
  <pageMargins left="0.2361111111111111" right="0.2361111111111111" top="0.69444444444444442" bottom="0.69444444444444442" header="0.41666666666666669" footer="0.51180555555555551"/>
  <pageSetup paperSize="9" scale="98" orientation="portrait" useFirstPageNumber="1" horizontalDpi="300" verticalDpi="300" r:id="rId1"/>
  <headerFooter alignWithMargins="0">
    <oddHeader>&amp;L&amp;"Times New Roman CE,Általános"&amp;10 Elektromosenergia-ellátás, villanyszerelés</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
  <sheetViews>
    <sheetView workbookViewId="0">
      <selection activeCell="G18" sqref="G18"/>
    </sheetView>
  </sheetViews>
  <sheetFormatPr defaultRowHeight="12.75" x14ac:dyDescent="0.25"/>
  <cols>
    <col min="1" max="1" width="4.28515625" style="11" customWidth="1"/>
    <col min="2" max="2" width="9.28515625" style="12" customWidth="1"/>
    <col min="3" max="3" width="36.7109375" style="12" customWidth="1"/>
    <col min="4" max="4" width="6.7109375" style="13" customWidth="1"/>
    <col min="5" max="5" width="6.7109375" style="12" customWidth="1"/>
    <col min="6" max="7" width="8.28515625" style="13" customWidth="1"/>
    <col min="8" max="9" width="10.28515625" style="13" customWidth="1"/>
    <col min="10" max="10" width="15.7109375" style="12" customWidth="1"/>
    <col min="11" max="16384" width="9.140625" style="12"/>
  </cols>
  <sheetData>
    <row r="1" spans="1:9" s="17" customFormat="1" ht="25.5" x14ac:dyDescent="0.25">
      <c r="A1" s="14" t="s">
        <v>28</v>
      </c>
      <c r="B1" s="15" t="s">
        <v>29</v>
      </c>
      <c r="C1" s="15" t="s">
        <v>30</v>
      </c>
      <c r="D1" s="16" t="s">
        <v>31</v>
      </c>
      <c r="E1" s="15" t="s">
        <v>32</v>
      </c>
      <c r="F1" s="16" t="s">
        <v>33</v>
      </c>
      <c r="G1" s="16" t="s">
        <v>34</v>
      </c>
      <c r="H1" s="16" t="s">
        <v>35</v>
      </c>
      <c r="I1" s="16" t="s">
        <v>36</v>
      </c>
    </row>
    <row r="2" spans="1:9" ht="63.75" x14ac:dyDescent="0.25">
      <c r="A2" s="11">
        <v>1</v>
      </c>
      <c r="B2" s="12" t="s">
        <v>170</v>
      </c>
      <c r="C2" s="18" t="s">
        <v>171</v>
      </c>
      <c r="D2" s="13">
        <v>1</v>
      </c>
      <c r="E2" s="12" t="s">
        <v>150</v>
      </c>
      <c r="H2" s="13">
        <f>ROUND(D2*F2,0)</f>
        <v>0</v>
      </c>
      <c r="I2" s="13">
        <f>ROUND(D2*G2,0)</f>
        <v>0</v>
      </c>
    </row>
    <row r="3" spans="1:9" s="19" customFormat="1" x14ac:dyDescent="0.25">
      <c r="A3" s="14"/>
      <c r="B3" s="15"/>
      <c r="C3" s="15" t="s">
        <v>42</v>
      </c>
      <c r="D3" s="16"/>
      <c r="E3" s="15"/>
      <c r="F3" s="16"/>
      <c r="G3" s="16"/>
      <c r="H3" s="16">
        <f>ROUND(SUM(H2:H2),0)</f>
        <v>0</v>
      </c>
      <c r="I3" s="16">
        <f>ROUND(SUM(I2:I2),0)</f>
        <v>0</v>
      </c>
    </row>
  </sheetData>
  <sheetProtection selectLockedCells="1" selectUnlockedCells="1"/>
  <pageMargins left="0.2361111111111111" right="0.2361111111111111" top="0.69444444444444442" bottom="0.69444444444444442" header="0.41666666666666669" footer="0.51180555555555551"/>
  <pageSetup paperSize="9" scale="98" orientation="portrait" useFirstPageNumber="1" horizontalDpi="300" verticalDpi="300" r:id="rId1"/>
  <headerFooter alignWithMargins="0">
    <oddHeader>&amp;L&amp;"Times New Roman CE,Általános"&amp;10 Épületgépészeti csővezeték szerelése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tabSelected="1" workbookViewId="0">
      <selection activeCell="D18" sqref="D18"/>
    </sheetView>
  </sheetViews>
  <sheetFormatPr defaultRowHeight="15.75" x14ac:dyDescent="0.25"/>
  <cols>
    <col min="1" max="1" width="36.42578125" style="8" customWidth="1"/>
    <col min="2" max="3" width="20.7109375" style="8" customWidth="1"/>
    <col min="4" max="16384" width="9.140625" style="8"/>
  </cols>
  <sheetData>
    <row r="1" spans="1:3" s="9" customFormat="1" x14ac:dyDescent="0.25">
      <c r="A1" s="9" t="s">
        <v>15</v>
      </c>
      <c r="B1" s="10" t="s">
        <v>16</v>
      </c>
      <c r="C1" s="10" t="s">
        <v>17</v>
      </c>
    </row>
    <row r="2" spans="1:3" x14ac:dyDescent="0.25">
      <c r="A2" s="8" t="s">
        <v>18</v>
      </c>
      <c r="B2" s="8">
        <f>'Bontás, építőanyagok újrahaszno'!H5</f>
        <v>0</v>
      </c>
      <c r="C2" s="8">
        <f>'Bontás, építőanyagok újrahaszno'!I5</f>
        <v>0</v>
      </c>
    </row>
    <row r="3" spans="1:3" x14ac:dyDescent="0.25">
      <c r="A3" s="8" t="s">
        <v>19</v>
      </c>
      <c r="B3" s="8">
        <f>Ácsmunka!H12</f>
        <v>0</v>
      </c>
      <c r="C3" s="8">
        <f>Ácsmunka!I12</f>
        <v>0</v>
      </c>
    </row>
    <row r="4" spans="1:3" x14ac:dyDescent="0.25">
      <c r="A4" s="8" t="s">
        <v>20</v>
      </c>
      <c r="B4" s="8">
        <f>'Vakolás és rabicolás'!H12</f>
        <v>0</v>
      </c>
      <c r="C4" s="8">
        <f>'Vakolás és rabicolás'!I12</f>
        <v>0</v>
      </c>
    </row>
    <row r="5" spans="1:3" ht="31.5" x14ac:dyDescent="0.25">
      <c r="A5" s="8" t="s">
        <v>165</v>
      </c>
      <c r="B5" s="8">
        <f>'Aljzatkészítés, hideg- és meleg'!H5</f>
        <v>0</v>
      </c>
      <c r="C5" s="8">
        <f>'Aljzatkészítés, hideg- és meleg'!I5</f>
        <v>0</v>
      </c>
    </row>
    <row r="6" spans="1:3" x14ac:dyDescent="0.25">
      <c r="A6" s="8" t="s">
        <v>21</v>
      </c>
      <c r="B6" s="8">
        <f>Tetőfedés!H10</f>
        <v>0</v>
      </c>
      <c r="C6" s="8">
        <f>Tetőfedés!I10</f>
        <v>0</v>
      </c>
    </row>
    <row r="7" spans="1:3" x14ac:dyDescent="0.25">
      <c r="A7" s="8" t="s">
        <v>22</v>
      </c>
      <c r="B7" s="8">
        <f>Bádogozás!H11</f>
        <v>0</v>
      </c>
      <c r="C7" s="8">
        <f>Bádogozás!I11</f>
        <v>0</v>
      </c>
    </row>
    <row r="8" spans="1:3" x14ac:dyDescent="0.25">
      <c r="A8" s="8" t="s">
        <v>23</v>
      </c>
      <c r="B8" s="8">
        <f>'Fa- és műanyag szerkezet elhely'!H8</f>
        <v>0</v>
      </c>
      <c r="C8" s="8">
        <f>'Fa- és műanyag szerkezet elhely'!I8</f>
        <v>0</v>
      </c>
    </row>
    <row r="9" spans="1:3" x14ac:dyDescent="0.25">
      <c r="A9" s="8" t="s">
        <v>24</v>
      </c>
      <c r="B9" s="8">
        <f>Felületképzés!H6</f>
        <v>0</v>
      </c>
      <c r="C9" s="8">
        <f>Felületképzés!I6</f>
        <v>0</v>
      </c>
    </row>
    <row r="10" spans="1:3" x14ac:dyDescent="0.25">
      <c r="A10" s="8" t="s">
        <v>25</v>
      </c>
      <c r="B10" s="8">
        <f>Szigetelés!H11</f>
        <v>0</v>
      </c>
      <c r="C10" s="8">
        <f>Szigetelés!I11</f>
        <v>0</v>
      </c>
    </row>
    <row r="11" spans="1:3" ht="29.25" customHeight="1" x14ac:dyDescent="0.25">
      <c r="A11" s="8" t="s">
        <v>26</v>
      </c>
      <c r="B11" s="8">
        <f>'Elektromosenergia-ellátás, vill'!H6</f>
        <v>0</v>
      </c>
      <c r="C11" s="8">
        <f>'Elektromosenergia-ellátás, vill'!I6</f>
        <v>0</v>
      </c>
    </row>
    <row r="12" spans="1:3" ht="29.25" customHeight="1" x14ac:dyDescent="0.25">
      <c r="A12" s="8" t="s">
        <v>172</v>
      </c>
      <c r="B12" s="8">
        <f>'Épületgépészeti csővezeték szer'!H3</f>
        <v>0</v>
      </c>
      <c r="C12" s="8">
        <f>'Épületgépészeti csővezeték szer'!I3</f>
        <v>0</v>
      </c>
    </row>
    <row r="13" spans="1:3" s="9" customFormat="1" x14ac:dyDescent="0.25">
      <c r="A13" s="9" t="s">
        <v>27</v>
      </c>
      <c r="B13" s="9">
        <f>ROUND(SUM(B2:B12),0)</f>
        <v>0</v>
      </c>
      <c r="C13" s="9">
        <f>ROUND(SUM(C2:C12),0)</f>
        <v>0</v>
      </c>
    </row>
  </sheetData>
  <sheetProtection selectLockedCells="1" selectUnlockedCells="1"/>
  <pageMargins left="1" right="1" top="1" bottom="1" header="0.41666666666666669" footer="0.51180555555555551"/>
  <pageSetup paperSize="9" orientation="portrait" useFirstPageNumber="1" horizontalDpi="300" verticalDpi="300" r:id="rId1"/>
  <headerFooter alignWithMargins="0">
    <oddHeader>&amp;C&amp;"Times New Roman,Normál"&amp;12Munkanem összesítő</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topLeftCell="A4" workbookViewId="0">
      <selection activeCell="G40" sqref="G40:G43"/>
    </sheetView>
  </sheetViews>
  <sheetFormatPr defaultRowHeight="12.75" x14ac:dyDescent="0.25"/>
  <cols>
    <col min="1" max="1" width="4.28515625" style="11" customWidth="1"/>
    <col min="2" max="2" width="9.28515625" style="12" customWidth="1"/>
    <col min="3" max="3" width="36.7109375" style="12" customWidth="1"/>
    <col min="4" max="4" width="6.7109375" style="13" customWidth="1"/>
    <col min="5" max="5" width="6.7109375" style="12" customWidth="1"/>
    <col min="6" max="7" width="8.28515625" style="13" customWidth="1"/>
    <col min="8" max="9" width="10.28515625" style="13" customWidth="1"/>
    <col min="10" max="10" width="15.7109375" style="12" customWidth="1"/>
    <col min="11" max="16384" width="9.140625" style="12"/>
  </cols>
  <sheetData>
    <row r="1" spans="1:9" s="17" customFormat="1" ht="25.5" x14ac:dyDescent="0.25">
      <c r="A1" s="14" t="s">
        <v>28</v>
      </c>
      <c r="B1" s="15" t="s">
        <v>29</v>
      </c>
      <c r="C1" s="15" t="s">
        <v>30</v>
      </c>
      <c r="D1" s="16" t="s">
        <v>31</v>
      </c>
      <c r="E1" s="15" t="s">
        <v>32</v>
      </c>
      <c r="F1" s="16" t="s">
        <v>33</v>
      </c>
      <c r="G1" s="16" t="s">
        <v>34</v>
      </c>
      <c r="H1" s="16" t="s">
        <v>35</v>
      </c>
      <c r="I1" s="16" t="s">
        <v>36</v>
      </c>
    </row>
    <row r="2" spans="1:9" ht="25.5" x14ac:dyDescent="0.25">
      <c r="A2" s="11">
        <v>1</v>
      </c>
      <c r="B2" s="12" t="s">
        <v>37</v>
      </c>
      <c r="C2" s="18" t="s">
        <v>38</v>
      </c>
      <c r="D2" s="13">
        <v>35</v>
      </c>
      <c r="E2" s="12" t="s">
        <v>39</v>
      </c>
      <c r="H2" s="13">
        <f>ROUND(D2*F2,0)</f>
        <v>0</v>
      </c>
      <c r="I2" s="13">
        <f>ROUND(D2*G2,0)</f>
        <v>0</v>
      </c>
    </row>
    <row r="3" spans="1:9" ht="38.25" x14ac:dyDescent="0.25">
      <c r="B3" s="12" t="s">
        <v>155</v>
      </c>
      <c r="C3" s="12" t="s">
        <v>156</v>
      </c>
      <c r="D3" s="13">
        <v>7</v>
      </c>
      <c r="E3" s="12" t="s">
        <v>90</v>
      </c>
      <c r="H3" s="13">
        <f>ROUND(D3*F3,0)</f>
        <v>0</v>
      </c>
      <c r="I3" s="13">
        <f>ROUND(D3*G3,0)</f>
        <v>0</v>
      </c>
    </row>
    <row r="4" spans="1:9" ht="38.25" x14ac:dyDescent="0.25">
      <c r="A4" s="11">
        <v>2</v>
      </c>
      <c r="B4" s="12" t="s">
        <v>40</v>
      </c>
      <c r="C4" s="18" t="s">
        <v>41</v>
      </c>
      <c r="D4" s="13">
        <v>16.2</v>
      </c>
      <c r="E4" s="12" t="s">
        <v>39</v>
      </c>
      <c r="H4" s="13">
        <f>ROUND(D4*F4,0)</f>
        <v>0</v>
      </c>
      <c r="I4" s="13">
        <f>ROUND(D4*G4,0)</f>
        <v>0</v>
      </c>
    </row>
    <row r="5" spans="1:9" s="19" customFormat="1" x14ac:dyDescent="0.25">
      <c r="A5" s="14"/>
      <c r="B5" s="15"/>
      <c r="C5" s="15" t="s">
        <v>42</v>
      </c>
      <c r="D5" s="16"/>
      <c r="E5" s="15"/>
      <c r="F5" s="16"/>
      <c r="G5" s="16"/>
      <c r="H5" s="16">
        <f>ROUND(SUM(H2:H4),0)</f>
        <v>0</v>
      </c>
      <c r="I5" s="16">
        <f>ROUND(SUM(I2:I4),0)</f>
        <v>0</v>
      </c>
    </row>
  </sheetData>
  <sheetProtection selectLockedCells="1" selectUnlockedCells="1"/>
  <pageMargins left="0.2361111111111111" right="0.2361111111111111" top="0.69444444444444442" bottom="0.69444444444444442" header="0.41666666666666669" footer="0.51180555555555551"/>
  <pageSetup paperSize="9" scale="98" orientation="portrait" useFirstPageNumber="1" horizontalDpi="300" verticalDpi="300" r:id="rId1"/>
  <headerFooter alignWithMargins="0">
    <oddHeader>&amp;L&amp;"Times New Roman CE,Általános"&amp;10 Bontás, építőanyagok újrahasznosítása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workbookViewId="0">
      <selection activeCell="F11" sqref="F11:G11"/>
    </sheetView>
  </sheetViews>
  <sheetFormatPr defaultRowHeight="12.75" x14ac:dyDescent="0.25"/>
  <cols>
    <col min="1" max="1" width="4.28515625" style="11" customWidth="1"/>
    <col min="2" max="2" width="9.28515625" style="12" customWidth="1"/>
    <col min="3" max="3" width="36.7109375" style="12" customWidth="1"/>
    <col min="4" max="4" width="6.7109375" style="13" customWidth="1"/>
    <col min="5" max="5" width="6.7109375" style="12" customWidth="1"/>
    <col min="6" max="7" width="8.28515625" style="13" customWidth="1"/>
    <col min="8" max="9" width="10.28515625" style="13" customWidth="1"/>
    <col min="10" max="10" width="15.7109375" style="12" customWidth="1"/>
    <col min="11" max="16384" width="9.140625" style="12"/>
  </cols>
  <sheetData>
    <row r="1" spans="1:9" s="17" customFormat="1" ht="25.5" x14ac:dyDescent="0.25">
      <c r="A1" s="14" t="s">
        <v>28</v>
      </c>
      <c r="B1" s="15" t="s">
        <v>29</v>
      </c>
      <c r="C1" s="15" t="s">
        <v>30</v>
      </c>
      <c r="D1" s="16" t="s">
        <v>31</v>
      </c>
      <c r="E1" s="15" t="s">
        <v>32</v>
      </c>
      <c r="F1" s="16" t="s">
        <v>33</v>
      </c>
      <c r="G1" s="16" t="s">
        <v>34</v>
      </c>
      <c r="H1" s="16" t="s">
        <v>35</v>
      </c>
      <c r="I1" s="16" t="s">
        <v>36</v>
      </c>
    </row>
    <row r="2" spans="1:9" ht="25.5" x14ac:dyDescent="0.25">
      <c r="A2" s="11">
        <v>1</v>
      </c>
      <c r="B2" s="12" t="s">
        <v>43</v>
      </c>
      <c r="C2" s="18" t="s">
        <v>44</v>
      </c>
      <c r="D2" s="13">
        <v>407.87</v>
      </c>
      <c r="E2" s="12" t="s">
        <v>45</v>
      </c>
      <c r="H2" s="13">
        <f>ROUND(D2*F2,0)</f>
        <v>0</v>
      </c>
      <c r="I2" s="13">
        <f>ROUND(D2*G2,0)</f>
        <v>0</v>
      </c>
    </row>
    <row r="4" spans="1:9" ht="63.75" x14ac:dyDescent="0.25">
      <c r="A4" s="11">
        <v>2</v>
      </c>
      <c r="B4" s="12" t="s">
        <v>46</v>
      </c>
      <c r="C4" s="18" t="s">
        <v>47</v>
      </c>
      <c r="D4" s="13">
        <v>407.87</v>
      </c>
      <c r="E4" s="12" t="s">
        <v>45</v>
      </c>
      <c r="H4" s="13">
        <f t="shared" ref="H4:H11" si="0">ROUND(D4*F4,0)</f>
        <v>0</v>
      </c>
      <c r="I4" s="13">
        <f t="shared" ref="I4:I11" si="1">ROUND(D4*G4,0)</f>
        <v>0</v>
      </c>
    </row>
    <row r="5" spans="1:9" ht="25.5" x14ac:dyDescent="0.25">
      <c r="A5" s="11">
        <v>3</v>
      </c>
      <c r="B5" s="12" t="s">
        <v>48</v>
      </c>
      <c r="C5" s="18" t="s">
        <v>49</v>
      </c>
      <c r="D5" s="13">
        <v>407.87</v>
      </c>
      <c r="E5" s="12" t="s">
        <v>45</v>
      </c>
      <c r="H5" s="13">
        <f t="shared" si="0"/>
        <v>0</v>
      </c>
      <c r="I5" s="13">
        <f t="shared" si="1"/>
        <v>0</v>
      </c>
    </row>
    <row r="6" spans="1:9" ht="25.5" x14ac:dyDescent="0.25">
      <c r="A6" s="11">
        <v>4</v>
      </c>
      <c r="B6" s="12" t="s">
        <v>50</v>
      </c>
      <c r="C6" s="18" t="s">
        <v>51</v>
      </c>
      <c r="D6" s="13">
        <v>425.25</v>
      </c>
      <c r="E6" s="12" t="s">
        <v>52</v>
      </c>
      <c r="H6" s="13">
        <f t="shared" si="0"/>
        <v>0</v>
      </c>
      <c r="I6" s="13">
        <f t="shared" si="1"/>
        <v>0</v>
      </c>
    </row>
    <row r="7" spans="1:9" ht="38.25" x14ac:dyDescent="0.25">
      <c r="A7" s="11">
        <v>5</v>
      </c>
      <c r="B7" s="12" t="s">
        <v>53</v>
      </c>
      <c r="C7" s="18" t="s">
        <v>54</v>
      </c>
      <c r="D7" s="13">
        <v>25.9</v>
      </c>
      <c r="E7" s="12" t="s">
        <v>52</v>
      </c>
      <c r="H7" s="13">
        <f t="shared" si="0"/>
        <v>0</v>
      </c>
      <c r="I7" s="13">
        <f t="shared" si="1"/>
        <v>0</v>
      </c>
    </row>
    <row r="8" spans="1:9" ht="89.25" x14ac:dyDescent="0.25">
      <c r="A8" s="11">
        <v>6</v>
      </c>
      <c r="B8" s="12" t="s">
        <v>55</v>
      </c>
      <c r="C8" s="18" t="s">
        <v>56</v>
      </c>
      <c r="D8" s="13">
        <v>23.625</v>
      </c>
      <c r="E8" s="12" t="s">
        <v>45</v>
      </c>
      <c r="H8" s="13">
        <f t="shared" si="0"/>
        <v>0</v>
      </c>
      <c r="I8" s="13">
        <f t="shared" si="1"/>
        <v>0</v>
      </c>
    </row>
    <row r="9" spans="1:9" ht="25.5" x14ac:dyDescent="0.25">
      <c r="A9" s="11">
        <v>7</v>
      </c>
      <c r="B9" s="12" t="s">
        <v>57</v>
      </c>
      <c r="C9" s="18" t="s">
        <v>58</v>
      </c>
      <c r="D9" s="13">
        <v>0.72</v>
      </c>
      <c r="E9" s="12" t="s">
        <v>59</v>
      </c>
      <c r="H9" s="13">
        <f t="shared" si="0"/>
        <v>0</v>
      </c>
      <c r="I9" s="13">
        <f t="shared" si="1"/>
        <v>0</v>
      </c>
    </row>
    <row r="10" spans="1:9" ht="25.5" x14ac:dyDescent="0.25">
      <c r="A10" s="11">
        <v>8</v>
      </c>
      <c r="B10" s="12" t="s">
        <v>60</v>
      </c>
      <c r="C10" s="18" t="s">
        <v>61</v>
      </c>
      <c r="D10" s="13">
        <v>51.8</v>
      </c>
      <c r="E10" s="12" t="s">
        <v>45</v>
      </c>
      <c r="H10" s="13">
        <f t="shared" si="0"/>
        <v>0</v>
      </c>
      <c r="I10" s="13">
        <f t="shared" si="1"/>
        <v>0</v>
      </c>
    </row>
    <row r="11" spans="1:9" x14ac:dyDescent="0.25">
      <c r="A11" s="11">
        <v>9</v>
      </c>
      <c r="B11" s="12" t="s">
        <v>62</v>
      </c>
      <c r="C11" s="18" t="s">
        <v>63</v>
      </c>
      <c r="D11" s="13">
        <v>31.5</v>
      </c>
      <c r="E11" s="12" t="s">
        <v>52</v>
      </c>
      <c r="H11" s="13">
        <f t="shared" si="0"/>
        <v>0</v>
      </c>
      <c r="I11" s="13">
        <f t="shared" si="1"/>
        <v>0</v>
      </c>
    </row>
    <row r="12" spans="1:9" s="19" customFormat="1" x14ac:dyDescent="0.25">
      <c r="A12" s="14"/>
      <c r="B12" s="15"/>
      <c r="C12" s="15" t="s">
        <v>42</v>
      </c>
      <c r="D12" s="16"/>
      <c r="E12" s="15"/>
      <c r="F12" s="16"/>
      <c r="G12" s="16"/>
      <c r="H12" s="16">
        <f>ROUND(SUM(H2:H11),0)</f>
        <v>0</v>
      </c>
      <c r="I12" s="16">
        <f>ROUND(SUM(I2:I11),0)</f>
        <v>0</v>
      </c>
    </row>
  </sheetData>
  <sheetProtection selectLockedCells="1" selectUnlockedCells="1"/>
  <pageMargins left="0.2361111111111111" right="0.2361111111111111" top="0.69444444444444442" bottom="0.69444444444444442" header="0.41666666666666669" footer="0.51180555555555551"/>
  <pageSetup paperSize="9" scale="98" orientation="portrait" useFirstPageNumber="1" horizontalDpi="300" verticalDpi="300" r:id="rId1"/>
  <headerFooter alignWithMargins="0">
    <oddHeader>&amp;L&amp;"Times New Roman CE,Általános"&amp;10 Ácsmunka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workbookViewId="0">
      <selection activeCell="F2" sqref="F2:G11"/>
    </sheetView>
  </sheetViews>
  <sheetFormatPr defaultRowHeight="12.75" x14ac:dyDescent="0.25"/>
  <cols>
    <col min="1" max="1" width="4.28515625" style="11" customWidth="1"/>
    <col min="2" max="2" width="9.28515625" style="12" customWidth="1"/>
    <col min="3" max="3" width="36.7109375" style="12" customWidth="1"/>
    <col min="4" max="4" width="6.7109375" style="13" customWidth="1"/>
    <col min="5" max="5" width="6.7109375" style="12" customWidth="1"/>
    <col min="6" max="7" width="8.28515625" style="13" customWidth="1"/>
    <col min="8" max="9" width="10.28515625" style="13" customWidth="1"/>
    <col min="10" max="10" width="15.7109375" style="12" customWidth="1"/>
    <col min="11" max="16384" width="9.140625" style="12"/>
  </cols>
  <sheetData>
    <row r="1" spans="1:9" s="17" customFormat="1" ht="25.5" x14ac:dyDescent="0.25">
      <c r="A1" s="14" t="s">
        <v>28</v>
      </c>
      <c r="B1" s="15" t="s">
        <v>29</v>
      </c>
      <c r="C1" s="15" t="s">
        <v>30</v>
      </c>
      <c r="D1" s="16" t="s">
        <v>31</v>
      </c>
      <c r="E1" s="15" t="s">
        <v>32</v>
      </c>
      <c r="F1" s="16" t="s">
        <v>33</v>
      </c>
      <c r="G1" s="16" t="s">
        <v>34</v>
      </c>
      <c r="H1" s="16" t="s">
        <v>35</v>
      </c>
      <c r="I1" s="16" t="s">
        <v>36</v>
      </c>
    </row>
    <row r="2" spans="1:9" ht="38.25" x14ac:dyDescent="0.25">
      <c r="A2" s="11">
        <v>1</v>
      </c>
      <c r="B2" s="12" t="s">
        <v>64</v>
      </c>
      <c r="C2" s="18" t="s">
        <v>65</v>
      </c>
      <c r="D2" s="13">
        <v>191.11</v>
      </c>
      <c r="E2" s="12" t="s">
        <v>45</v>
      </c>
      <c r="H2" s="13">
        <f>ROUND(D2*F2,0)</f>
        <v>0</v>
      </c>
      <c r="I2" s="13">
        <f>ROUND(D2*G2,0)</f>
        <v>0</v>
      </c>
    </row>
    <row r="4" spans="1:9" ht="89.25" x14ac:dyDescent="0.25">
      <c r="A4" s="11">
        <v>2</v>
      </c>
      <c r="B4" s="12" t="s">
        <v>66</v>
      </c>
      <c r="C4" s="18" t="s">
        <v>67</v>
      </c>
      <c r="D4" s="13">
        <v>191.11</v>
      </c>
      <c r="E4" s="12" t="s">
        <v>45</v>
      </c>
      <c r="H4" s="13">
        <f t="shared" ref="H4:H11" si="0">ROUND(D4*F4,0)</f>
        <v>0</v>
      </c>
      <c r="I4" s="13">
        <f t="shared" ref="I4:I11" si="1">ROUND(D4*G4,0)</f>
        <v>0</v>
      </c>
    </row>
    <row r="5" spans="1:9" ht="76.5" x14ac:dyDescent="0.25">
      <c r="A5" s="11">
        <v>3</v>
      </c>
      <c r="B5" s="12" t="s">
        <v>68</v>
      </c>
      <c r="C5" s="18" t="s">
        <v>69</v>
      </c>
      <c r="D5" s="13">
        <v>37.6</v>
      </c>
      <c r="E5" s="12" t="s">
        <v>45</v>
      </c>
      <c r="H5" s="13">
        <f t="shared" si="0"/>
        <v>0</v>
      </c>
      <c r="I5" s="13">
        <f t="shared" si="1"/>
        <v>0</v>
      </c>
    </row>
    <row r="6" spans="1:9" ht="89.25" x14ac:dyDescent="0.25">
      <c r="A6" s="11">
        <v>4</v>
      </c>
      <c r="B6" s="12" t="s">
        <v>70</v>
      </c>
      <c r="C6" s="18" t="s">
        <v>71</v>
      </c>
      <c r="D6" s="13">
        <v>55.5</v>
      </c>
      <c r="E6" s="12" t="s">
        <v>52</v>
      </c>
      <c r="H6" s="13">
        <f t="shared" si="0"/>
        <v>0</v>
      </c>
      <c r="I6" s="13">
        <f t="shared" si="1"/>
        <v>0</v>
      </c>
    </row>
    <row r="7" spans="1:9" ht="102" x14ac:dyDescent="0.25">
      <c r="A7" s="11">
        <v>5</v>
      </c>
      <c r="B7" s="12" t="s">
        <v>72</v>
      </c>
      <c r="C7" s="18" t="s">
        <v>73</v>
      </c>
      <c r="D7" s="13">
        <v>6</v>
      </c>
      <c r="E7" s="12" t="s">
        <v>52</v>
      </c>
      <c r="H7" s="13">
        <f t="shared" si="0"/>
        <v>0</v>
      </c>
      <c r="I7" s="13">
        <f t="shared" si="1"/>
        <v>0</v>
      </c>
    </row>
    <row r="8" spans="1:9" ht="102" x14ac:dyDescent="0.25">
      <c r="A8" s="11">
        <v>6</v>
      </c>
      <c r="B8" s="12" t="s">
        <v>74</v>
      </c>
      <c r="C8" s="18" t="s">
        <v>75</v>
      </c>
      <c r="D8" s="13">
        <v>57.5</v>
      </c>
      <c r="E8" s="12" t="s">
        <v>52</v>
      </c>
      <c r="H8" s="13">
        <f t="shared" si="0"/>
        <v>0</v>
      </c>
      <c r="I8" s="13">
        <f t="shared" si="1"/>
        <v>0</v>
      </c>
    </row>
    <row r="9" spans="1:9" ht="89.25" x14ac:dyDescent="0.25">
      <c r="A9" s="11">
        <v>7</v>
      </c>
      <c r="B9" s="12" t="s">
        <v>76</v>
      </c>
      <c r="C9" s="18" t="s">
        <v>77</v>
      </c>
      <c r="D9" s="13">
        <v>20.7</v>
      </c>
      <c r="E9" s="12" t="s">
        <v>52</v>
      </c>
      <c r="H9" s="13">
        <f t="shared" si="0"/>
        <v>0</v>
      </c>
      <c r="I9" s="13">
        <f t="shared" si="1"/>
        <v>0</v>
      </c>
    </row>
    <row r="10" spans="1:9" ht="63.75" x14ac:dyDescent="0.25">
      <c r="A10" s="11">
        <v>8</v>
      </c>
      <c r="B10" s="12" t="s">
        <v>78</v>
      </c>
      <c r="C10" s="18" t="s">
        <v>79</v>
      </c>
      <c r="D10" s="13">
        <v>17.899999999999999</v>
      </c>
      <c r="E10" s="12" t="s">
        <v>45</v>
      </c>
      <c r="H10" s="13">
        <f t="shared" si="0"/>
        <v>0</v>
      </c>
      <c r="I10" s="13">
        <f t="shared" si="1"/>
        <v>0</v>
      </c>
    </row>
    <row r="11" spans="1:9" ht="38.25" x14ac:dyDescent="0.25">
      <c r="A11" s="11">
        <v>9</v>
      </c>
      <c r="B11" s="12" t="s">
        <v>80</v>
      </c>
      <c r="C11" s="18" t="s">
        <v>81</v>
      </c>
      <c r="D11" s="13">
        <v>37.6</v>
      </c>
      <c r="E11" s="12" t="s">
        <v>45</v>
      </c>
      <c r="H11" s="13">
        <f t="shared" si="0"/>
        <v>0</v>
      </c>
      <c r="I11" s="13">
        <f t="shared" si="1"/>
        <v>0</v>
      </c>
    </row>
    <row r="12" spans="1:9" s="19" customFormat="1" x14ac:dyDescent="0.25">
      <c r="A12" s="14"/>
      <c r="B12" s="15"/>
      <c r="C12" s="15" t="s">
        <v>42</v>
      </c>
      <c r="D12" s="16"/>
      <c r="E12" s="15"/>
      <c r="F12" s="16"/>
      <c r="G12" s="16"/>
      <c r="H12" s="16">
        <f>ROUND(SUM(H2:H11),0)</f>
        <v>0</v>
      </c>
      <c r="I12" s="16">
        <f>ROUND(SUM(I2:I11),0)</f>
        <v>0</v>
      </c>
    </row>
  </sheetData>
  <sheetProtection selectLockedCells="1" selectUnlockedCells="1"/>
  <pageMargins left="0.2361111111111111" right="0.2361111111111111" top="0.69444444444444442" bottom="0.69444444444444442" header="0.41666666666666669" footer="0.51180555555555551"/>
  <pageSetup paperSize="9" scale="98" orientation="portrait" useFirstPageNumber="1" horizontalDpi="300" verticalDpi="300" r:id="rId1"/>
  <headerFooter alignWithMargins="0">
    <oddHeader>&amp;L&amp;"Times New Roman CE,Általános"&amp;10 Vakolás és rabicolás</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workbookViewId="0">
      <selection activeCell="F2" sqref="F2:G4"/>
    </sheetView>
  </sheetViews>
  <sheetFormatPr defaultRowHeight="12.75" x14ac:dyDescent="0.25"/>
  <cols>
    <col min="1" max="1" width="4.28515625" style="11" customWidth="1"/>
    <col min="2" max="2" width="9.28515625" style="12" customWidth="1"/>
    <col min="3" max="3" width="36.7109375" style="12" customWidth="1"/>
    <col min="4" max="4" width="6.7109375" style="13" customWidth="1"/>
    <col min="5" max="5" width="6.7109375" style="12" customWidth="1"/>
    <col min="6" max="7" width="8.28515625" style="13" customWidth="1"/>
    <col min="8" max="9" width="10.28515625" style="13" customWidth="1"/>
    <col min="10" max="10" width="15.7109375" style="12" customWidth="1"/>
    <col min="11" max="16384" width="9.140625" style="12"/>
  </cols>
  <sheetData>
    <row r="1" spans="1:9" s="17" customFormat="1" ht="25.5" x14ac:dyDescent="0.25">
      <c r="A1" s="14" t="s">
        <v>28</v>
      </c>
      <c r="B1" s="15" t="s">
        <v>29</v>
      </c>
      <c r="C1" s="15" t="s">
        <v>30</v>
      </c>
      <c r="D1" s="16" t="s">
        <v>31</v>
      </c>
      <c r="E1" s="15" t="s">
        <v>32</v>
      </c>
      <c r="F1" s="16" t="s">
        <v>33</v>
      </c>
      <c r="G1" s="16" t="s">
        <v>34</v>
      </c>
      <c r="H1" s="16" t="s">
        <v>35</v>
      </c>
      <c r="I1" s="16" t="s">
        <v>36</v>
      </c>
    </row>
    <row r="2" spans="1:9" ht="38.25" x14ac:dyDescent="0.25">
      <c r="A2" s="11">
        <v>1</v>
      </c>
      <c r="B2" s="12" t="s">
        <v>159</v>
      </c>
      <c r="C2" s="18" t="s">
        <v>160</v>
      </c>
      <c r="D2" s="13">
        <v>80.16</v>
      </c>
      <c r="E2" s="12" t="s">
        <v>45</v>
      </c>
      <c r="H2" s="13">
        <f>ROUND(D2*F2,0)</f>
        <v>0</v>
      </c>
      <c r="I2" s="13">
        <f>ROUND(D2*G2,0)</f>
        <v>0</v>
      </c>
    </row>
    <row r="3" spans="1:9" ht="76.5" x14ac:dyDescent="0.25">
      <c r="A3" s="11">
        <v>2</v>
      </c>
      <c r="B3" s="12" t="s">
        <v>161</v>
      </c>
      <c r="C3" s="18" t="s">
        <v>162</v>
      </c>
      <c r="D3" s="13">
        <v>80.16</v>
      </c>
      <c r="E3" s="12" t="s">
        <v>45</v>
      </c>
      <c r="H3" s="13">
        <f t="shared" ref="H3:H4" si="0">ROUND(D3*F3,0)</f>
        <v>0</v>
      </c>
      <c r="I3" s="13">
        <f t="shared" ref="I3:I4" si="1">ROUND(D3*G3,0)</f>
        <v>0</v>
      </c>
    </row>
    <row r="4" spans="1:9" ht="140.25" x14ac:dyDescent="0.25">
      <c r="A4" s="11">
        <v>3</v>
      </c>
      <c r="B4" s="12" t="s">
        <v>163</v>
      </c>
      <c r="C4" s="18" t="s">
        <v>164</v>
      </c>
      <c r="D4" s="13">
        <v>80.16</v>
      </c>
      <c r="E4" s="12" t="s">
        <v>45</v>
      </c>
      <c r="H4" s="13">
        <f t="shared" si="0"/>
        <v>0</v>
      </c>
      <c r="I4" s="13">
        <f t="shared" si="1"/>
        <v>0</v>
      </c>
    </row>
    <row r="5" spans="1:9" s="19" customFormat="1" x14ac:dyDescent="0.25">
      <c r="A5" s="14"/>
      <c r="B5" s="15"/>
      <c r="C5" s="15" t="s">
        <v>42</v>
      </c>
      <c r="D5" s="16"/>
      <c r="E5" s="15"/>
      <c r="F5" s="16"/>
      <c r="G5" s="16"/>
      <c r="H5" s="16">
        <f>ROUND(SUM(H2:H4),0)</f>
        <v>0</v>
      </c>
      <c r="I5" s="16">
        <f>ROUND(SUM(I2:I4),0)</f>
        <v>0</v>
      </c>
    </row>
  </sheetData>
  <sheetProtection selectLockedCells="1" selectUnlockedCells="1"/>
  <pageMargins left="0.7" right="0.7" top="0.75" bottom="0.75" header="0.3" footer="0.3"/>
  <pageSetup paperSize="9" scale="86" fitToHeight="0" orientation="portrait" useFirstPageNumber="1" horizontalDpi="300" verticalDpi="300" r:id="rId1"/>
  <headerFooter alignWithMargins="0">
    <oddHeader>&amp;L&amp;"Times New Roman CE,Általános"&amp;10 Aljzatkészítés, hideg- és melegburkolat készítése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workbookViewId="0">
      <selection activeCell="F2" sqref="F2:G9"/>
    </sheetView>
  </sheetViews>
  <sheetFormatPr defaultRowHeight="12.75" x14ac:dyDescent="0.25"/>
  <cols>
    <col min="1" max="1" width="4.28515625" style="11" customWidth="1"/>
    <col min="2" max="2" width="9.28515625" style="12" customWidth="1"/>
    <col min="3" max="3" width="36.7109375" style="12" customWidth="1"/>
    <col min="4" max="4" width="6.7109375" style="13" customWidth="1"/>
    <col min="5" max="5" width="6.7109375" style="12" customWidth="1"/>
    <col min="6" max="7" width="8.28515625" style="13" customWidth="1"/>
    <col min="8" max="9" width="10.28515625" style="13" customWidth="1"/>
    <col min="10" max="10" width="15.7109375" style="12" customWidth="1"/>
    <col min="11" max="16384" width="9.140625" style="12"/>
  </cols>
  <sheetData>
    <row r="1" spans="1:9" s="17" customFormat="1" ht="25.5" x14ac:dyDescent="0.25">
      <c r="A1" s="14" t="s">
        <v>28</v>
      </c>
      <c r="B1" s="15" t="s">
        <v>29</v>
      </c>
      <c r="C1" s="15" t="s">
        <v>30</v>
      </c>
      <c r="D1" s="16" t="s">
        <v>31</v>
      </c>
      <c r="E1" s="15" t="s">
        <v>32</v>
      </c>
      <c r="F1" s="16" t="s">
        <v>33</v>
      </c>
      <c r="G1" s="16" t="s">
        <v>34</v>
      </c>
      <c r="H1" s="16" t="s">
        <v>35</v>
      </c>
      <c r="I1" s="16" t="s">
        <v>36</v>
      </c>
    </row>
    <row r="2" spans="1:9" x14ac:dyDescent="0.25">
      <c r="A2" s="11">
        <v>1</v>
      </c>
      <c r="B2" s="12" t="s">
        <v>82</v>
      </c>
      <c r="C2" s="18" t="s">
        <v>83</v>
      </c>
      <c r="D2" s="13">
        <v>407.87</v>
      </c>
      <c r="E2" s="12" t="s">
        <v>45</v>
      </c>
      <c r="H2" s="13">
        <f>ROUND(D2*F2,0)</f>
        <v>0</v>
      </c>
      <c r="I2" s="13">
        <f>ROUND(D2*G2,0)</f>
        <v>0</v>
      </c>
    </row>
    <row r="4" spans="1:9" ht="63.75" x14ac:dyDescent="0.25">
      <c r="A4" s="11">
        <v>2</v>
      </c>
      <c r="B4" s="12" t="s">
        <v>84</v>
      </c>
      <c r="C4" s="18" t="s">
        <v>85</v>
      </c>
      <c r="D4" s="13">
        <v>407.87</v>
      </c>
      <c r="E4" s="12" t="s">
        <v>45</v>
      </c>
      <c r="H4" s="13">
        <f t="shared" ref="H4:H9" si="0">ROUND(D4*F4,0)</f>
        <v>0</v>
      </c>
      <c r="I4" s="13">
        <f t="shared" ref="I4:I9" si="1">ROUND(D4*G4,0)</f>
        <v>0</v>
      </c>
    </row>
    <row r="5" spans="1:9" ht="89.25" x14ac:dyDescent="0.25">
      <c r="A5" s="11">
        <v>3</v>
      </c>
      <c r="B5" s="12" t="s">
        <v>86</v>
      </c>
      <c r="C5" s="18" t="s">
        <v>87</v>
      </c>
      <c r="D5" s="13">
        <v>25.9</v>
      </c>
      <c r="E5" s="12" t="s">
        <v>52</v>
      </c>
      <c r="H5" s="13">
        <f t="shared" si="0"/>
        <v>0</v>
      </c>
      <c r="I5" s="13">
        <f t="shared" si="1"/>
        <v>0</v>
      </c>
    </row>
    <row r="6" spans="1:9" ht="51" x14ac:dyDescent="0.25">
      <c r="A6" s="11">
        <v>4</v>
      </c>
      <c r="B6" s="12" t="s">
        <v>88</v>
      </c>
      <c r="C6" s="18" t="s">
        <v>89</v>
      </c>
      <c r="D6" s="13">
        <v>104</v>
      </c>
      <c r="E6" s="12" t="s">
        <v>90</v>
      </c>
      <c r="H6" s="13">
        <f t="shared" si="0"/>
        <v>0</v>
      </c>
      <c r="I6" s="13">
        <f t="shared" si="1"/>
        <v>0</v>
      </c>
    </row>
    <row r="7" spans="1:9" ht="51" x14ac:dyDescent="0.25">
      <c r="A7" s="11">
        <v>5</v>
      </c>
      <c r="B7" s="12" t="s">
        <v>91</v>
      </c>
      <c r="C7" s="18" t="s">
        <v>92</v>
      </c>
      <c r="D7" s="13">
        <v>51.2</v>
      </c>
      <c r="E7" s="12" t="s">
        <v>52</v>
      </c>
      <c r="H7" s="13">
        <f t="shared" si="0"/>
        <v>0</v>
      </c>
      <c r="I7" s="13">
        <f t="shared" si="1"/>
        <v>0</v>
      </c>
    </row>
    <row r="8" spans="1:9" ht="63.75" x14ac:dyDescent="0.25">
      <c r="A8" s="11">
        <v>6</v>
      </c>
      <c r="B8" s="12" t="s">
        <v>93</v>
      </c>
      <c r="C8" s="18" t="s">
        <v>94</v>
      </c>
      <c r="D8" s="13">
        <v>154</v>
      </c>
      <c r="E8" s="12" t="s">
        <v>90</v>
      </c>
      <c r="H8" s="13">
        <f t="shared" si="0"/>
        <v>0</v>
      </c>
      <c r="I8" s="13">
        <f t="shared" si="1"/>
        <v>0</v>
      </c>
    </row>
    <row r="9" spans="1:9" ht="63.75" x14ac:dyDescent="0.25">
      <c r="A9" s="11">
        <v>7</v>
      </c>
      <c r="B9" s="12" t="s">
        <v>95</v>
      </c>
      <c r="C9" s="18" t="s">
        <v>96</v>
      </c>
      <c r="D9" s="13">
        <v>1</v>
      </c>
      <c r="E9" s="12" t="s">
        <v>90</v>
      </c>
      <c r="H9" s="13">
        <f t="shared" si="0"/>
        <v>0</v>
      </c>
      <c r="I9" s="13">
        <f t="shared" si="1"/>
        <v>0</v>
      </c>
    </row>
    <row r="10" spans="1:9" s="19" customFormat="1" x14ac:dyDescent="0.25">
      <c r="A10" s="14"/>
      <c r="B10" s="15"/>
      <c r="C10" s="15" t="s">
        <v>42</v>
      </c>
      <c r="D10" s="16"/>
      <c r="E10" s="15"/>
      <c r="F10" s="16"/>
      <c r="G10" s="16"/>
      <c r="H10" s="16">
        <f>ROUND(SUM(H2:H9),0)</f>
        <v>0</v>
      </c>
      <c r="I10" s="16">
        <f>ROUND(SUM(I2:I9),0)</f>
        <v>0</v>
      </c>
    </row>
  </sheetData>
  <sheetProtection selectLockedCells="1" selectUnlockedCells="1"/>
  <pageMargins left="0.2361111111111111" right="0.2361111111111111" top="0.69444444444444442" bottom="0.69444444444444442" header="0.41666666666666669" footer="0.51180555555555551"/>
  <pageSetup paperSize="9" scale="98" orientation="portrait" useFirstPageNumber="1" horizontalDpi="300" verticalDpi="300" r:id="rId1"/>
  <headerFooter alignWithMargins="0">
    <oddHeader>&amp;L&amp;"Times New Roman CE,Általános"&amp;10 Tetőfedés</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
  <sheetViews>
    <sheetView workbookViewId="0">
      <selection activeCell="F2" sqref="F2:G10"/>
    </sheetView>
  </sheetViews>
  <sheetFormatPr defaultRowHeight="12.75" x14ac:dyDescent="0.25"/>
  <cols>
    <col min="1" max="1" width="4.28515625" style="11" customWidth="1"/>
    <col min="2" max="2" width="9.28515625" style="12" customWidth="1"/>
    <col min="3" max="3" width="36.7109375" style="12" customWidth="1"/>
    <col min="4" max="4" width="6.7109375" style="13" customWidth="1"/>
    <col min="5" max="5" width="6.7109375" style="12" customWidth="1"/>
    <col min="6" max="7" width="8.28515625" style="13" customWidth="1"/>
    <col min="8" max="9" width="10.28515625" style="13" customWidth="1"/>
    <col min="10" max="10" width="15.7109375" style="12" customWidth="1"/>
    <col min="11" max="16384" width="9.140625" style="12"/>
  </cols>
  <sheetData>
    <row r="1" spans="1:9" s="17" customFormat="1" ht="25.5" x14ac:dyDescent="0.25">
      <c r="A1" s="14" t="s">
        <v>28</v>
      </c>
      <c r="B1" s="15" t="s">
        <v>29</v>
      </c>
      <c r="C1" s="15" t="s">
        <v>30</v>
      </c>
      <c r="D1" s="16" t="s">
        <v>31</v>
      </c>
      <c r="E1" s="15" t="s">
        <v>32</v>
      </c>
      <c r="F1" s="16" t="s">
        <v>33</v>
      </c>
      <c r="G1" s="16" t="s">
        <v>34</v>
      </c>
      <c r="H1" s="16" t="s">
        <v>35</v>
      </c>
      <c r="I1" s="16" t="s">
        <v>36</v>
      </c>
    </row>
    <row r="2" spans="1:9" ht="25.5" x14ac:dyDescent="0.25">
      <c r="A2" s="11">
        <v>1</v>
      </c>
      <c r="B2" s="12" t="s">
        <v>97</v>
      </c>
      <c r="C2" s="18" t="s">
        <v>98</v>
      </c>
      <c r="D2" s="13">
        <v>51.2</v>
      </c>
      <c r="E2" s="12" t="s">
        <v>52</v>
      </c>
      <c r="H2" s="13">
        <f>ROUND(D2*F2,0)</f>
        <v>0</v>
      </c>
      <c r="I2" s="13">
        <f>ROUND(D2*G2,0)</f>
        <v>0</v>
      </c>
    </row>
    <row r="4" spans="1:9" ht="25.5" x14ac:dyDescent="0.25">
      <c r="A4" s="11">
        <v>2</v>
      </c>
      <c r="B4" s="12" t="s">
        <v>99</v>
      </c>
      <c r="C4" s="18" t="s">
        <v>100</v>
      </c>
      <c r="D4" s="13">
        <v>16</v>
      </c>
      <c r="E4" s="12" t="s">
        <v>52</v>
      </c>
      <c r="H4" s="13">
        <f t="shared" ref="H4:H10" si="0">ROUND(D4*F4,0)</f>
        <v>0</v>
      </c>
      <c r="I4" s="13">
        <f t="shared" ref="I4:I10" si="1">ROUND(D4*G4,0)</f>
        <v>0</v>
      </c>
    </row>
    <row r="5" spans="1:9" ht="63.75" x14ac:dyDescent="0.25">
      <c r="A5" s="11">
        <v>3</v>
      </c>
      <c r="B5" s="12" t="s">
        <v>101</v>
      </c>
      <c r="C5" s="18" t="s">
        <v>102</v>
      </c>
      <c r="D5" s="13">
        <v>51.2</v>
      </c>
      <c r="E5" s="12" t="s">
        <v>52</v>
      </c>
      <c r="H5" s="13">
        <f t="shared" si="0"/>
        <v>0</v>
      </c>
      <c r="I5" s="13">
        <f t="shared" si="1"/>
        <v>0</v>
      </c>
    </row>
    <row r="6" spans="1:9" ht="89.25" x14ac:dyDescent="0.25">
      <c r="A6" s="11">
        <v>4</v>
      </c>
      <c r="B6" s="12" t="s">
        <v>103</v>
      </c>
      <c r="C6" s="18" t="s">
        <v>104</v>
      </c>
      <c r="D6" s="13">
        <v>51.2</v>
      </c>
      <c r="E6" s="12" t="s">
        <v>52</v>
      </c>
      <c r="H6" s="13">
        <f t="shared" si="0"/>
        <v>0</v>
      </c>
      <c r="I6" s="13">
        <f t="shared" si="1"/>
        <v>0</v>
      </c>
    </row>
    <row r="7" spans="1:9" ht="76.5" x14ac:dyDescent="0.25">
      <c r="A7" s="11">
        <v>5</v>
      </c>
      <c r="B7" s="12" t="s">
        <v>105</v>
      </c>
      <c r="C7" s="18" t="s">
        <v>106</v>
      </c>
      <c r="D7" s="13">
        <v>16</v>
      </c>
      <c r="E7" s="12" t="s">
        <v>52</v>
      </c>
      <c r="H7" s="13">
        <f t="shared" si="0"/>
        <v>0</v>
      </c>
      <c r="I7" s="13">
        <f t="shared" si="1"/>
        <v>0</v>
      </c>
    </row>
    <row r="8" spans="1:9" ht="76.5" x14ac:dyDescent="0.25">
      <c r="A8" s="11">
        <v>6</v>
      </c>
      <c r="B8" s="12" t="s">
        <v>107</v>
      </c>
      <c r="C8" s="18" t="s">
        <v>108</v>
      </c>
      <c r="D8" s="13">
        <v>31.5</v>
      </c>
      <c r="E8" s="12" t="s">
        <v>52</v>
      </c>
      <c r="H8" s="13">
        <f t="shared" si="0"/>
        <v>0</v>
      </c>
      <c r="I8" s="13">
        <f t="shared" si="1"/>
        <v>0</v>
      </c>
    </row>
    <row r="9" spans="1:9" ht="89.25" x14ac:dyDescent="0.25">
      <c r="A9" s="11">
        <v>7</v>
      </c>
      <c r="B9" s="12" t="s">
        <v>109</v>
      </c>
      <c r="C9" s="18" t="s">
        <v>110</v>
      </c>
      <c r="D9" s="13">
        <v>1.4</v>
      </c>
      <c r="E9" s="12" t="s">
        <v>52</v>
      </c>
      <c r="H9" s="13">
        <f t="shared" si="0"/>
        <v>0</v>
      </c>
      <c r="I9" s="13">
        <f t="shared" si="1"/>
        <v>0</v>
      </c>
    </row>
    <row r="10" spans="1:9" ht="76.5" x14ac:dyDescent="0.25">
      <c r="A10" s="11">
        <v>8</v>
      </c>
      <c r="B10" s="12" t="s">
        <v>111</v>
      </c>
      <c r="C10" s="18" t="s">
        <v>112</v>
      </c>
      <c r="D10" s="13">
        <v>9.9</v>
      </c>
      <c r="E10" s="12" t="s">
        <v>52</v>
      </c>
      <c r="H10" s="13">
        <f t="shared" si="0"/>
        <v>0</v>
      </c>
      <c r="I10" s="13">
        <f t="shared" si="1"/>
        <v>0</v>
      </c>
    </row>
    <row r="11" spans="1:9" s="19" customFormat="1" x14ac:dyDescent="0.25">
      <c r="A11" s="14"/>
      <c r="B11" s="15"/>
      <c r="C11" s="15" t="s">
        <v>42</v>
      </c>
      <c r="D11" s="16"/>
      <c r="E11" s="15"/>
      <c r="F11" s="16"/>
      <c r="G11" s="16"/>
      <c r="H11" s="16">
        <f>ROUND(SUM(H2:H10),0)</f>
        <v>0</v>
      </c>
      <c r="I11" s="16">
        <f>ROUND(SUM(I2:I10),0)</f>
        <v>0</v>
      </c>
    </row>
  </sheetData>
  <sheetProtection selectLockedCells="1" selectUnlockedCells="1"/>
  <pageMargins left="0.2361111111111111" right="0.2361111111111111" top="0.69444444444444442" bottom="0.69444444444444442" header="0.41666666666666669" footer="0.51180555555555551"/>
  <pageSetup paperSize="9" scale="98" orientation="portrait" useFirstPageNumber="1" horizontalDpi="300" verticalDpi="300" r:id="rId1"/>
  <headerFooter alignWithMargins="0">
    <oddHeader>&amp;L&amp;"Times New Roman CE,Általános"&amp;10 Bádogozás</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workbookViewId="0">
      <selection activeCell="F2" sqref="F2:G7"/>
    </sheetView>
  </sheetViews>
  <sheetFormatPr defaultRowHeight="12.75" x14ac:dyDescent="0.25"/>
  <cols>
    <col min="1" max="1" width="4.28515625" style="11" customWidth="1"/>
    <col min="2" max="2" width="9.28515625" style="12" customWidth="1"/>
    <col min="3" max="3" width="36.7109375" style="12" customWidth="1"/>
    <col min="4" max="4" width="6.7109375" style="13" customWidth="1"/>
    <col min="5" max="5" width="6.7109375" style="12" customWidth="1"/>
    <col min="6" max="7" width="8.28515625" style="13" customWidth="1"/>
    <col min="8" max="9" width="10.28515625" style="13" customWidth="1"/>
    <col min="10" max="10" width="15.7109375" style="12" customWidth="1"/>
    <col min="11" max="16384" width="9.140625" style="12"/>
  </cols>
  <sheetData>
    <row r="1" spans="1:9" s="17" customFormat="1" ht="25.5" x14ac:dyDescent="0.25">
      <c r="A1" s="14" t="s">
        <v>28</v>
      </c>
      <c r="B1" s="15" t="s">
        <v>29</v>
      </c>
      <c r="C1" s="15" t="s">
        <v>30</v>
      </c>
      <c r="D1" s="16" t="s">
        <v>31</v>
      </c>
      <c r="E1" s="15" t="s">
        <v>32</v>
      </c>
      <c r="F1" s="16" t="s">
        <v>33</v>
      </c>
      <c r="G1" s="16" t="s">
        <v>34</v>
      </c>
      <c r="H1" s="16" t="s">
        <v>35</v>
      </c>
      <c r="I1" s="16" t="s">
        <v>36</v>
      </c>
    </row>
    <row r="2" spans="1:9" ht="28.5" x14ac:dyDescent="0.25">
      <c r="A2" s="11">
        <v>1</v>
      </c>
      <c r="B2" s="12" t="s">
        <v>113</v>
      </c>
      <c r="C2" s="18" t="s">
        <v>114</v>
      </c>
      <c r="D2" s="13">
        <f>3.24+5.4</f>
        <v>8.64</v>
      </c>
      <c r="E2" s="12" t="s">
        <v>115</v>
      </c>
      <c r="H2" s="13">
        <f>ROUND(D2*F2,0)</f>
        <v>0</v>
      </c>
      <c r="I2" s="13">
        <f>ROUND(D2*G2,0)</f>
        <v>0</v>
      </c>
    </row>
    <row r="3" spans="1:9" ht="38.25" x14ac:dyDescent="0.25">
      <c r="A3" s="11">
        <v>2</v>
      </c>
      <c r="B3" s="12" t="s">
        <v>116</v>
      </c>
      <c r="C3" s="18" t="s">
        <v>117</v>
      </c>
      <c r="D3" s="13">
        <v>9.9</v>
      </c>
      <c r="E3" s="12" t="s">
        <v>52</v>
      </c>
      <c r="H3" s="13">
        <f t="shared" ref="H3:H7" si="0">ROUND(D3*F3,0)</f>
        <v>0</v>
      </c>
      <c r="I3" s="13">
        <f t="shared" ref="I3:I7" si="1">ROUND(D3*G3,0)</f>
        <v>0</v>
      </c>
    </row>
    <row r="4" spans="1:9" ht="102" x14ac:dyDescent="0.25">
      <c r="A4" s="11">
        <v>3</v>
      </c>
      <c r="B4" s="12" t="s">
        <v>118</v>
      </c>
      <c r="C4" s="18" t="s">
        <v>157</v>
      </c>
      <c r="D4" s="13">
        <v>7</v>
      </c>
      <c r="E4" s="12" t="s">
        <v>90</v>
      </c>
      <c r="H4" s="13">
        <f t="shared" si="0"/>
        <v>0</v>
      </c>
      <c r="I4" s="13">
        <f t="shared" si="1"/>
        <v>0</v>
      </c>
    </row>
    <row r="5" spans="1:9" ht="102" x14ac:dyDescent="0.25">
      <c r="A5" s="11">
        <v>4</v>
      </c>
      <c r="B5" s="12" t="s">
        <v>119</v>
      </c>
      <c r="C5" s="18" t="s">
        <v>158</v>
      </c>
      <c r="D5" s="13">
        <v>4</v>
      </c>
      <c r="E5" s="12" t="s">
        <v>90</v>
      </c>
      <c r="H5" s="13">
        <f t="shared" si="0"/>
        <v>0</v>
      </c>
      <c r="I5" s="13">
        <f t="shared" si="1"/>
        <v>0</v>
      </c>
    </row>
    <row r="6" spans="1:9" ht="38.25" x14ac:dyDescent="0.25">
      <c r="A6" s="11">
        <v>5</v>
      </c>
      <c r="B6" s="12" t="s">
        <v>120</v>
      </c>
      <c r="C6" s="18" t="s">
        <v>121</v>
      </c>
      <c r="D6" s="13">
        <v>9.9</v>
      </c>
      <c r="E6" s="12" t="s">
        <v>52</v>
      </c>
      <c r="H6" s="13">
        <f t="shared" si="0"/>
        <v>0</v>
      </c>
      <c r="I6" s="13">
        <f t="shared" si="1"/>
        <v>0</v>
      </c>
    </row>
    <row r="7" spans="1:9" ht="25.5" x14ac:dyDescent="0.25">
      <c r="A7" s="11">
        <v>6</v>
      </c>
      <c r="B7" s="12" t="s">
        <v>122</v>
      </c>
      <c r="C7" s="18" t="s">
        <v>123</v>
      </c>
      <c r="D7" s="13">
        <v>87</v>
      </c>
      <c r="E7" s="12" t="s">
        <v>52</v>
      </c>
      <c r="H7" s="13">
        <f t="shared" si="0"/>
        <v>0</v>
      </c>
      <c r="I7" s="13">
        <f t="shared" si="1"/>
        <v>0</v>
      </c>
    </row>
    <row r="8" spans="1:9" s="19" customFormat="1" x14ac:dyDescent="0.25">
      <c r="A8" s="14"/>
      <c r="B8" s="15"/>
      <c r="C8" s="15" t="s">
        <v>42</v>
      </c>
      <c r="D8" s="16"/>
      <c r="E8" s="15"/>
      <c r="F8" s="16"/>
      <c r="G8" s="16"/>
      <c r="H8" s="16">
        <f>ROUND(SUM(H2:H7),0)</f>
        <v>0</v>
      </c>
      <c r="I8" s="16">
        <f>ROUND(SUM(I2:I7),0)</f>
        <v>0</v>
      </c>
    </row>
  </sheetData>
  <sheetProtection selectLockedCells="1" selectUnlockedCells="1"/>
  <pageMargins left="0.2361111111111111" right="0.2361111111111111" top="0.69444444444444442" bottom="0.69444444444444442" header="0.41666666666666669" footer="0.51180555555555551"/>
  <pageSetup paperSize="9" scale="95" orientation="portrait" useFirstPageNumber="1" horizontalDpi="300" verticalDpi="300" r:id="rId1"/>
  <headerFooter alignWithMargins="0">
    <oddHeader>&amp;L&amp;"Times New Roman CE,Általános"&amp;10 Fa- és műanyag szerkezet elhelyezése</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13</vt:i4>
      </vt:variant>
    </vt:vector>
  </HeadingPairs>
  <TitlesOfParts>
    <vt:vector size="13" baseType="lpstr">
      <vt:lpstr>Záradék</vt:lpstr>
      <vt:lpstr>Összesítő</vt:lpstr>
      <vt:lpstr>Bontás, építőanyagok újrahaszno</vt:lpstr>
      <vt:lpstr>Ácsmunka</vt:lpstr>
      <vt:lpstr>Vakolás és rabicolás</vt:lpstr>
      <vt:lpstr>Aljzatkészítés, hideg- és meleg</vt:lpstr>
      <vt:lpstr>Tetőfedés</vt:lpstr>
      <vt:lpstr>Bádogozás</vt:lpstr>
      <vt:lpstr>Fa- és műanyag szerkezet elhely</vt:lpstr>
      <vt:lpstr>Felületképzés</vt:lpstr>
      <vt:lpstr>Szigetelés</vt:lpstr>
      <vt:lpstr>Elektromosenergia-ellátás, vill</vt:lpstr>
      <vt:lpstr>Épületgépészeti csővezeték szer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aglaca</dc:creator>
  <cp:lastModifiedBy>aglaca</cp:lastModifiedBy>
  <cp:lastPrinted>2015-09-11T13:39:36Z</cp:lastPrinted>
  <dcterms:created xsi:type="dcterms:W3CDTF">2016-06-28T22:27:07Z</dcterms:created>
  <dcterms:modified xsi:type="dcterms:W3CDTF">2017-01-17T23:33:50Z</dcterms:modified>
</cp:coreProperties>
</file>